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2445" windowWidth="15480" windowHeight="5685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M38" i="1"/>
  <c r="K38"/>
  <c r="M37"/>
  <c r="K37"/>
  <c r="M36"/>
  <c r="K36"/>
  <c r="M35"/>
  <c r="K35"/>
  <c r="M34"/>
  <c r="K34"/>
  <c r="M33"/>
  <c r="K33"/>
  <c r="M32"/>
  <c r="K32"/>
  <c r="M31"/>
  <c r="K31"/>
  <c r="M30"/>
  <c r="K30"/>
  <c r="M29"/>
  <c r="K29"/>
  <c r="M28"/>
  <c r="K28"/>
  <c r="M27"/>
  <c r="K27"/>
  <c r="M26"/>
  <c r="K26"/>
  <c r="M25"/>
  <c r="K25"/>
  <c r="M24"/>
  <c r="K24"/>
  <c r="M23"/>
  <c r="K23"/>
  <c r="M22"/>
  <c r="K22"/>
  <c r="M21"/>
  <c r="K21"/>
  <c r="M20"/>
  <c r="K20"/>
  <c r="M19"/>
  <c r="K19"/>
  <c r="M18"/>
  <c r="K18"/>
  <c r="M125"/>
  <c r="K125"/>
  <c r="M124"/>
  <c r="K124"/>
  <c r="M123"/>
  <c r="K123"/>
  <c r="M122"/>
  <c r="K122"/>
  <c r="M121"/>
  <c r="K121"/>
  <c r="M120"/>
  <c r="K120"/>
  <c r="M119"/>
  <c r="K119"/>
  <c r="M118"/>
  <c r="K118"/>
  <c r="M117"/>
  <c r="K117"/>
  <c r="M116"/>
  <c r="K116"/>
  <c r="M115"/>
  <c r="K115"/>
  <c r="M114"/>
  <c r="K114"/>
  <c r="M113"/>
  <c r="K113"/>
  <c r="M112"/>
  <c r="K112"/>
  <c r="M111"/>
  <c r="K111"/>
  <c r="M110"/>
  <c r="K110"/>
  <c r="M109"/>
  <c r="K109"/>
  <c r="M108"/>
  <c r="K108"/>
  <c r="M107"/>
  <c r="K107"/>
  <c r="M106"/>
  <c r="K106"/>
  <c r="M105"/>
  <c r="K105"/>
  <c r="M104"/>
  <c r="K104"/>
  <c r="M103"/>
  <c r="K103"/>
  <c r="M102"/>
  <c r="K102"/>
  <c r="M101"/>
  <c r="K101"/>
  <c r="M100"/>
  <c r="K100"/>
  <c r="M99"/>
  <c r="K99"/>
  <c r="M98"/>
  <c r="K98"/>
  <c r="M97"/>
  <c r="K97"/>
  <c r="M96"/>
  <c r="K96"/>
  <c r="M95"/>
  <c r="K95"/>
  <c r="M94"/>
  <c r="K94"/>
  <c r="M93"/>
  <c r="K93"/>
  <c r="M92"/>
  <c r="K92"/>
  <c r="M91"/>
  <c r="K91"/>
  <c r="M90"/>
  <c r="K90"/>
  <c r="M89"/>
  <c r="K89"/>
  <c r="M88"/>
  <c r="K88"/>
  <c r="M87"/>
  <c r="K87"/>
  <c r="M86"/>
  <c r="K86"/>
  <c r="M85"/>
  <c r="K85"/>
  <c r="M84"/>
  <c r="K84"/>
  <c r="M83"/>
  <c r="K83"/>
  <c r="M82"/>
  <c r="K82"/>
  <c r="M81"/>
  <c r="K81"/>
  <c r="M80"/>
  <c r="K80"/>
  <c r="M79"/>
  <c r="K79"/>
  <c r="M78"/>
  <c r="K78"/>
  <c r="M77"/>
  <c r="K77"/>
  <c r="M76"/>
  <c r="K76"/>
  <c r="M75"/>
  <c r="K75"/>
  <c r="M74"/>
  <c r="K74"/>
  <c r="M73"/>
  <c r="K73"/>
  <c r="M72"/>
  <c r="K72"/>
  <c r="M71"/>
  <c r="K71"/>
  <c r="M70"/>
  <c r="K70"/>
  <c r="M69"/>
  <c r="K69"/>
  <c r="M68"/>
  <c r="K68"/>
  <c r="M67"/>
  <c r="K67"/>
  <c r="M66"/>
  <c r="K66"/>
  <c r="M65"/>
  <c r="K65"/>
  <c r="M64"/>
  <c r="K64"/>
  <c r="M63"/>
  <c r="K63"/>
  <c r="M62"/>
  <c r="K62"/>
  <c r="M61"/>
  <c r="K61"/>
  <c r="M60"/>
  <c r="K60"/>
  <c r="M59"/>
  <c r="K59"/>
  <c r="M58"/>
  <c r="K58"/>
  <c r="M57"/>
  <c r="K57"/>
  <c r="M56"/>
  <c r="K56"/>
  <c r="M55"/>
  <c r="K55"/>
  <c r="M54"/>
  <c r="K54"/>
  <c r="M53"/>
  <c r="K53"/>
  <c r="M52"/>
  <c r="K52"/>
  <c r="M51"/>
  <c r="K51"/>
  <c r="M50"/>
  <c r="K50"/>
  <c r="M49"/>
  <c r="K49"/>
  <c r="M143"/>
  <c r="K143"/>
  <c r="M142"/>
  <c r="K142"/>
  <c r="M141"/>
  <c r="K141"/>
  <c r="M140"/>
  <c r="K140"/>
  <c r="M152"/>
  <c r="M153"/>
  <c r="J128"/>
  <c r="I136"/>
  <c r="I128" s="1"/>
  <c r="J136"/>
  <c r="K147"/>
  <c r="M147"/>
  <c r="K149"/>
  <c r="K136" s="1"/>
  <c r="K150"/>
  <c r="K151"/>
</calcChain>
</file>

<file path=xl/sharedStrings.xml><?xml version="1.0" encoding="utf-8"?>
<sst xmlns="http://schemas.openxmlformats.org/spreadsheetml/2006/main" count="676" uniqueCount="244">
  <si>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</si>
  <si>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</si>
  <si>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</si>
  <si>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</si>
  <si>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</si>
  <si>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</si>
  <si>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</si>
  <si>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</si>
  <si>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</si>
  <si>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</si>
  <si>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</si>
  <si>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</si>
  <si>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</si>
  <si>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</si>
  <si>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</si>
  <si>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</si>
  <si>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</si>
  <si>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</si>
  <si>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</si>
  <si>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</si>
  <si>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</si>
  <si>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</si>
  <si>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</si>
  <si>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</si>
  <si>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</si>
  <si>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</si>
  <si>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</si>
  <si>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</si>
  <si>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</si>
  <si>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</si>
  <si>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</si>
  <si>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</si>
  <si>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</si>
  <si>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</si>
  <si>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</si>
  <si>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</si>
  <si>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</si>
  <si>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</si>
  <si>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</si>
  <si>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</si>
  <si>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</si>
  <si>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</si>
  <si>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</si>
  <si>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</si>
  <si>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</si>
  <si>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</si>
  <si>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</si>
  <si>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</si>
  <si>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</si>
  <si>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</si>
  <si>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</si>
  <si>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</si>
  <si>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</si>
  <si>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</si>
  <si>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</si>
  <si>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</si>
  <si>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</si>
  <si>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</si>
  <si>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 xml:space="preserve">        по ОКТМО</t>
  </si>
  <si>
    <t>Периодичность:  месячная, квартальная, годовая</t>
  </si>
  <si>
    <t>Бюджет Пестовского городского поселения</t>
  </si>
  <si>
    <t>04035165</t>
  </si>
  <si>
    <t>492</t>
  </si>
  <si>
    <t>5313000858</t>
  </si>
  <si>
    <t>МЕСЯЦ</t>
  </si>
  <si>
    <t>3</t>
  </si>
  <si>
    <t>31.12.2022</t>
  </si>
  <si>
    <t>49632101</t>
  </si>
  <si>
    <t>Уменьшение прочих остатков денежных средств бюджетов городских поселений</t>
  </si>
  <si>
    <t>000</t>
  </si>
  <si>
    <t>01050201130000610</t>
  </si>
  <si>
    <t>01050201130000510</t>
  </si>
  <si>
    <t>Увеличение прочих остатков денежных средств бюджетов городских поселений</t>
  </si>
  <si>
    <t>Привлечение городскими поселениями кредитов от кредитных организаций в валюте Российской Федерации</t>
  </si>
  <si>
    <t>01020000130000710</t>
  </si>
  <si>
    <t>Погашение городскими поселениями кредитов от кредитных организаций в валюте Российской Федерации</t>
  </si>
  <si>
    <t>01020000130000810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</si>
  <si>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</si>
  <si>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01030100130000710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</si>
  <si>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</si>
  <si>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01030100130000810</t>
  </si>
  <si>
    <t>i_00000000000000000000</t>
  </si>
  <si>
    <t>0000</t>
  </si>
  <si>
    <t>0000000000</t>
  </si>
  <si>
    <t>Иные межбюджетные трансферты</t>
  </si>
  <si>
    <t>334</t>
  </si>
  <si>
    <t>0106</t>
  </si>
  <si>
    <t>9900029000</t>
  </si>
  <si>
    <t>540</t>
  </si>
  <si>
    <t>Прочая закупка товаров, работ и услуг</t>
  </si>
  <si>
    <t>0107</t>
  </si>
  <si>
    <t>9900028800</t>
  </si>
  <si>
    <t>244</t>
  </si>
  <si>
    <t>Резервные средства</t>
  </si>
  <si>
    <t>0111</t>
  </si>
  <si>
    <t>9900023200</t>
  </si>
  <si>
    <t>870</t>
  </si>
  <si>
    <t>0113</t>
  </si>
  <si>
    <t>1660072090</t>
  </si>
  <si>
    <t>16600S2090</t>
  </si>
  <si>
    <t>Исполнение судебных актов Российской Федерации и мировых соглашений по возмещению причиненного вреда</t>
  </si>
  <si>
    <t>9900023400</t>
  </si>
  <si>
    <t>831</t>
  </si>
  <si>
    <t>9900023750</t>
  </si>
  <si>
    <t>Уплата иных платежей</t>
  </si>
  <si>
    <t>9900024700</t>
  </si>
  <si>
    <t>853</t>
  </si>
  <si>
    <t>9900028600</t>
  </si>
  <si>
    <t>0309</t>
  </si>
  <si>
    <t>2110024200</t>
  </si>
  <si>
    <t>0310</t>
  </si>
  <si>
    <t>2200024200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</si>
  <si>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</si>
  <si>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0314</t>
  </si>
  <si>
    <t>123</t>
  </si>
  <si>
    <t>0408</t>
  </si>
  <si>
    <t>9900028700</t>
  </si>
  <si>
    <t>0409</t>
  </si>
  <si>
    <t>1400026800</t>
  </si>
  <si>
    <t>Закупка товаров, работ, услуг в целях капитального ремонта государственного (муниципального) имущества</t>
  </si>
  <si>
    <t>1500023900</t>
  </si>
  <si>
    <t>243</t>
  </si>
  <si>
    <t>1500023910</t>
  </si>
  <si>
    <t>1500071520</t>
  </si>
  <si>
    <t>1500071540</t>
  </si>
  <si>
    <t>15000S1520</t>
  </si>
  <si>
    <t>15000S1540</t>
  </si>
  <si>
    <t>0412</t>
  </si>
  <si>
    <t>9900023700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</si>
  <si>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</si>
  <si>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</si>
  <si>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0501</t>
  </si>
  <si>
    <t>1710024400</t>
  </si>
  <si>
    <t>Закупка энергетических ресурсов</t>
  </si>
  <si>
    <t>247</t>
  </si>
  <si>
    <t>9900024500</t>
  </si>
  <si>
    <t>9900028000</t>
  </si>
  <si>
    <t>9900028100</t>
  </si>
  <si>
    <t>0502</t>
  </si>
  <si>
    <t>2300027150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</si>
  <si>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</si>
  <si>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</si>
  <si>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2300072370</t>
  </si>
  <si>
    <t>23000S2370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</si>
  <si>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</si>
  <si>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9900024600</t>
  </si>
  <si>
    <t>811</t>
  </si>
  <si>
    <t>9900027250</t>
  </si>
  <si>
    <t>9900027350</t>
  </si>
  <si>
    <t>9900076100</t>
  </si>
  <si>
    <t>99000S6100</t>
  </si>
  <si>
    <t>0503</t>
  </si>
  <si>
    <t>1610025000</t>
  </si>
  <si>
    <t>1610025100</t>
  </si>
  <si>
    <t>1620025400</t>
  </si>
  <si>
    <t>1630025200</t>
  </si>
  <si>
    <t>1640025300</t>
  </si>
  <si>
    <t>Премии и гранты</t>
  </si>
  <si>
    <t>350</t>
  </si>
  <si>
    <t>Гранты в форме субсидии автономным учреждениям</t>
  </si>
  <si>
    <t>623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</si>
  <si>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</si>
  <si>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1640071480</t>
  </si>
  <si>
    <t>813</t>
  </si>
  <si>
    <t>1640075360</t>
  </si>
  <si>
    <t>2400025370</t>
  </si>
  <si>
    <t>Субсидии бюджетным учреждениям на иные цели</t>
  </si>
  <si>
    <t>612</t>
  </si>
  <si>
    <t>240F254240</t>
  </si>
  <si>
    <t>240F25424F</t>
  </si>
  <si>
    <t>240F255550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</si>
  <si>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</si>
  <si>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9900029270</t>
  </si>
  <si>
    <t>521</t>
  </si>
  <si>
    <t>9900029300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</si>
  <si>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</si>
  <si>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0505</t>
  </si>
  <si>
    <t>2400001010</t>
  </si>
  <si>
    <t>611</t>
  </si>
  <si>
    <t>0605</t>
  </si>
  <si>
    <t>1640076210</t>
  </si>
  <si>
    <t>0707</t>
  </si>
  <si>
    <t>9900025500</t>
  </si>
  <si>
    <t>0801</t>
  </si>
  <si>
    <t>9900025600</t>
  </si>
  <si>
    <t>1001</t>
  </si>
  <si>
    <t>9900061100</t>
  </si>
  <si>
    <t>Иные пенсии, социальные доплаты к пенсиям</t>
  </si>
  <si>
    <t>312</t>
  </si>
  <si>
    <t>1101</t>
  </si>
  <si>
    <t>9900025700</t>
  </si>
  <si>
    <t>343</t>
  </si>
  <si>
    <t>0103</t>
  </si>
  <si>
    <t>9900029015</t>
  </si>
  <si>
    <t>Обслуживание муниципального долга</t>
  </si>
  <si>
    <t>1301</t>
  </si>
  <si>
    <t>9900023300</t>
  </si>
  <si>
    <t>730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</si>
  <si>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</si>
  <si>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</si>
  <si>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</si>
  <si>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</si>
  <si>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</si>
  <si>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</si>
  <si>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</si>
  <si>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</si>
  <si>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</si>
  <si>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</si>
  <si>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</si>
  <si>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</si>
  <si>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</si>
  <si>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</si>
  <si>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</si>
  <si>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</si>
  <si>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</si>
  <si>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10102080010000110</t>
  </si>
  <si>
    <t>Единый сельскохозяйственный налог</t>
  </si>
  <si>
    <t>10503010010000110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</si>
  <si>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</si>
  <si>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</si>
  <si>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</si>
  <si>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</si>
  <si>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</si>
  <si>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</si>
  <si>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</si>
  <si>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10807175010000110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</si>
  <si>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</si>
  <si>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</si>
  <si>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сдачи в аренду имущества, составляющего казну городских поселений (за исключением земельных участков)</t>
  </si>
  <si>
    <t>11105075130000120</t>
  </si>
  <si>
    <t>Прочие доходы от компенсации затрат бюджетов городских поселений</t>
  </si>
  <si>
    <t>11302995130000130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</si>
  <si>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</si>
  <si>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</si>
  <si>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</si>
  <si>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</si>
  <si>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 бюджетам городских поселений</t>
  </si>
  <si>
    <t>20229999130000150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</si>
  <si>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</si>
  <si>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20245424130000150</t>
  </si>
  <si>
    <t>Прочие межбюджетные трансферты, передаваемые бюджетам городских поселений</t>
  </si>
  <si>
    <t>20249999130000150</t>
  </si>
  <si>
    <t>1 января 2023 г.</t>
  </si>
  <si>
    <t xml:space="preserve"> 01.01.2023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</si>
</sst>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227">
    <xf numFmtId="0" fontId="0" fillId="0" borderId="0" xfId="0"/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 wrapText="1"/>
      <protection locked="0"/>
    </xf>
    <xf numFmtId="4" fontId="2" fillId="0" borderId="11" xfId="0" applyNumberFormat="1" applyFont="1" applyBorder="1" applyAlignment="1" applyProtection="1">
      <alignment horizontal="right" wrapText="1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2" fillId="0" borderId="13" xfId="0" applyNumberFormat="1" applyFont="1" applyBorder="1" applyAlignment="1" applyProtection="1">
      <alignment horizontal="center" wrapText="1"/>
      <protection locked="0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49" fontId="2" fillId="0" borderId="15" xfId="0" applyNumberFormat="1" applyFont="1" applyBorder="1" applyAlignment="1" applyProtection="1">
      <alignment horizontal="center" wrapText="1"/>
      <protection locked="0"/>
    </xf>
    <xf numFmtId="49" fontId="2" fillId="0" borderId="16" xfId="0" applyNumberFormat="1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18" xfId="0" applyNumberFormat="1" applyFont="1" applyBorder="1" applyAlignment="1" applyProtection="1">
      <alignment horizontal="right" wrapText="1"/>
      <protection locked="0"/>
    </xf>
    <xf numFmtId="0" fontId="3" fillId="0" borderId="19" xfId="0" applyFont="1" applyBorder="1" applyAlignment="1" applyProtection="1">
      <alignment horizontal="left" wrapText="1"/>
      <protection locked="0"/>
    </xf>
    <xf numFmtId="4" fontId="21" fillId="14" borderId="20" xfId="0" applyNumberFormat="1" applyFont="1" applyFill="1" applyBorder="1" applyAlignment="1" applyProtection="1">
      <alignment horizontal="right"/>
    </xf>
    <xf numFmtId="49" fontId="2" fillId="0" borderId="18" xfId="0" applyNumberFormat="1" applyFont="1" applyBorder="1" applyAlignment="1" applyProtection="1">
      <alignment wrapText="1"/>
      <protection locked="0"/>
    </xf>
    <xf numFmtId="49" fontId="2" fillId="0" borderId="18" xfId="0" applyNumberFormat="1" applyFont="1" applyBorder="1" applyAlignment="1" applyProtection="1">
      <alignment horizontal="center" wrapText="1"/>
      <protection locked="0"/>
    </xf>
    <xf numFmtId="49" fontId="2" fillId="0" borderId="18" xfId="0" applyNumberFormat="1" applyFont="1" applyBorder="1" applyAlignment="1" applyProtection="1">
      <protection locked="0"/>
    </xf>
    <xf numFmtId="0" fontId="0" fillId="0" borderId="0" xfId="0" applyProtection="1"/>
    <xf numFmtId="0" fontId="3" fillId="0" borderId="0" xfId="0" applyFont="1" applyProtection="1"/>
    <xf numFmtId="0" fontId="2" fillId="0" borderId="21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Protection="1"/>
    <xf numFmtId="0" fontId="2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9" fontId="0" fillId="0" borderId="0" xfId="0" applyNumberFormat="1" applyProtection="1"/>
    <xf numFmtId="49" fontId="2" fillId="0" borderId="22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Protection="1"/>
    <xf numFmtId="49" fontId="2" fillId="0" borderId="0" xfId="0" applyNumberFormat="1" applyFont="1" applyAlignment="1" applyProtection="1">
      <alignment horizontal="right"/>
    </xf>
    <xf numFmtId="49" fontId="2" fillId="0" borderId="23" xfId="0" applyNumberFormat="1" applyFont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left" wrapText="1"/>
    </xf>
    <xf numFmtId="0" fontId="2" fillId="0" borderId="0" xfId="0" applyFont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1" fillId="0" borderId="0" xfId="0" applyNumberFormat="1" applyFont="1" applyBorder="1" applyAlignment="1" applyProtection="1">
      <alignment horizontal="center"/>
    </xf>
    <xf numFmtId="0" fontId="0" fillId="0" borderId="25" xfId="0" applyBorder="1" applyAlignment="1" applyProtection="1">
      <alignment horizontal="left"/>
    </xf>
    <xf numFmtId="0" fontId="0" fillId="0" borderId="25" xfId="0" applyBorder="1" applyAlignment="1" applyProtection="1"/>
    <xf numFmtId="49" fontId="0" fillId="0" borderId="25" xfId="0" applyNumberFormat="1" applyBorder="1" applyProtection="1"/>
    <xf numFmtId="0" fontId="0" fillId="0" borderId="25" xfId="0" applyBorder="1" applyProtection="1"/>
    <xf numFmtId="49" fontId="3" fillId="0" borderId="0" xfId="0" applyNumberFormat="1" applyFont="1" applyBorder="1" applyProtection="1"/>
    <xf numFmtId="49" fontId="3" fillId="0" borderId="0" xfId="0" applyNumberFormat="1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vertical="center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3" fillId="15" borderId="27" xfId="0" applyFont="1" applyFill="1" applyBorder="1" applyAlignment="1" applyProtection="1">
      <alignment horizontal="left" wrapText="1"/>
    </xf>
    <xf numFmtId="49" fontId="3" fillId="15" borderId="28" xfId="0" applyNumberFormat="1" applyFont="1" applyFill="1" applyBorder="1" applyAlignment="1" applyProtection="1">
      <alignment horizontal="center" wrapText="1"/>
    </xf>
    <xf numFmtId="49" fontId="21" fillId="15" borderId="29" xfId="0" applyNumberFormat="1" applyFont="1" applyFill="1" applyBorder="1" applyAlignment="1" applyProtection="1">
      <alignment wrapText="1"/>
    </xf>
    <xf numFmtId="4" fontId="21" fillId="14" borderId="10" xfId="0" applyNumberFormat="1" applyFont="1" applyFill="1" applyBorder="1" applyAlignment="1" applyProtection="1">
      <alignment horizontal="right"/>
    </xf>
    <xf numFmtId="4" fontId="21" fillId="14" borderId="30" xfId="0" applyNumberFormat="1" applyFont="1" applyFill="1" applyBorder="1" applyAlignment="1" applyProtection="1">
      <alignment horizontal="right"/>
    </xf>
    <xf numFmtId="0" fontId="3" fillId="15" borderId="17" xfId="0" applyFont="1" applyFill="1" applyBorder="1" applyAlignment="1" applyProtection="1">
      <alignment horizontal="left" wrapText="1"/>
    </xf>
    <xf numFmtId="49" fontId="3" fillId="15" borderId="31" xfId="0" applyNumberFormat="1" applyFont="1" applyFill="1" applyBorder="1" applyAlignment="1" applyProtection="1">
      <alignment horizontal="center" wrapText="1"/>
    </xf>
    <xf numFmtId="49" fontId="3" fillId="15" borderId="18" xfId="0" applyNumberFormat="1" applyFont="1" applyFill="1" applyBorder="1" applyAlignment="1" applyProtection="1">
      <alignment wrapText="1"/>
    </xf>
    <xf numFmtId="4" fontId="2" fillId="15" borderId="10" xfId="0" applyNumberFormat="1" applyFont="1" applyFill="1" applyBorder="1" applyAlignment="1" applyProtection="1">
      <alignment horizontal="right"/>
    </xf>
    <xf numFmtId="4" fontId="2" fillId="15" borderId="11" xfId="0" applyNumberFormat="1" applyFont="1" applyFill="1" applyBorder="1" applyAlignment="1" applyProtection="1">
      <alignment horizontal="right"/>
    </xf>
    <xf numFmtId="4" fontId="2" fillId="15" borderId="32" xfId="0" applyNumberFormat="1" applyFont="1" applyFill="1" applyBorder="1" applyAlignment="1" applyProtection="1">
      <alignment horizontal="right"/>
    </xf>
    <xf numFmtId="49" fontId="3" fillId="0" borderId="33" xfId="0" applyNumberFormat="1" applyFont="1" applyBorder="1" applyAlignment="1" applyProtection="1">
      <alignment horizontal="center" wrapText="1"/>
    </xf>
    <xf numFmtId="4" fontId="21" fillId="16" borderId="32" xfId="0" applyNumberFormat="1" applyFont="1" applyFill="1" applyBorder="1" applyAlignment="1" applyProtection="1">
      <alignment horizontal="right" wrapText="1"/>
    </xf>
    <xf numFmtId="49" fontId="3" fillId="16" borderId="0" xfId="0" applyNumberFormat="1" applyFont="1" applyFill="1" applyBorder="1" applyAlignment="1" applyProtection="1">
      <alignment horizontal="right" wrapText="1"/>
    </xf>
    <xf numFmtId="0" fontId="3" fillId="0" borderId="0" xfId="0" applyNumberFormat="1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3" fillId="0" borderId="34" xfId="0" applyFont="1" applyBorder="1" applyAlignment="1" applyProtection="1">
      <alignment horizontal="left" wrapText="1"/>
    </xf>
    <xf numFmtId="49" fontId="3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9" fontId="2" fillId="0" borderId="37" xfId="0" applyNumberFormat="1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center"/>
    </xf>
    <xf numFmtId="4" fontId="2" fillId="0" borderId="39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16" borderId="40" xfId="0" applyNumberFormat="1" applyFont="1" applyFill="1" applyBorder="1" applyAlignment="1" applyProtection="1">
      <alignment horizontal="right"/>
    </xf>
    <xf numFmtId="4" fontId="3" fillId="16" borderId="0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wrapText="1"/>
    </xf>
    <xf numFmtId="49" fontId="2" fillId="0" borderId="0" xfId="0" applyNumberFormat="1" applyFont="1" applyBorder="1" applyAlignment="1" applyProtection="1">
      <alignment wrapText="1"/>
    </xf>
    <xf numFmtId="49" fontId="2" fillId="0" borderId="0" xfId="0" applyNumberFormat="1" applyFont="1" applyBorder="1" applyProtection="1"/>
    <xf numFmtId="0" fontId="21" fillId="0" borderId="0" xfId="0" applyFont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right"/>
    </xf>
    <xf numFmtId="0" fontId="2" fillId="0" borderId="41" xfId="0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42" xfId="0" applyNumberFormat="1" applyFont="1" applyBorder="1" applyAlignment="1" applyProtection="1">
      <alignment horizontal="center" vertical="center"/>
    </xf>
    <xf numFmtId="4" fontId="21" fillId="14" borderId="43" xfId="0" applyNumberFormat="1" applyFont="1" applyFill="1" applyBorder="1" applyAlignment="1" applyProtection="1">
      <alignment horizontal="right"/>
    </xf>
    <xf numFmtId="4" fontId="2" fillId="15" borderId="12" xfId="0" applyNumberFormat="1" applyFont="1" applyFill="1" applyBorder="1" applyAlignment="1" applyProtection="1">
      <alignment horizontal="right"/>
    </xf>
    <xf numFmtId="4" fontId="2" fillId="15" borderId="18" xfId="0" applyNumberFormat="1" applyFont="1" applyFill="1" applyBorder="1" applyAlignment="1" applyProtection="1">
      <alignment horizontal="right"/>
    </xf>
    <xf numFmtId="4" fontId="2" fillId="15" borderId="20" xfId="0" applyNumberFormat="1" applyFont="1" applyFill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center" wrapText="1"/>
    </xf>
    <xf numFmtId="4" fontId="21" fillId="16" borderId="20" xfId="0" applyNumberFormat="1" applyFont="1" applyFill="1" applyBorder="1" applyAlignment="1" applyProtection="1">
      <alignment horizontal="right" wrapText="1"/>
    </xf>
    <xf numFmtId="49" fontId="3" fillId="16" borderId="0" xfId="0" applyNumberFormat="1" applyFont="1" applyFill="1" applyBorder="1" applyAlignment="1" applyProtection="1">
      <alignment horizontal="right"/>
    </xf>
    <xf numFmtId="0" fontId="3" fillId="0" borderId="44" xfId="0" applyFont="1" applyBorder="1" applyAlignment="1" applyProtection="1">
      <alignment horizontal="left" wrapText="1"/>
    </xf>
    <xf numFmtId="0" fontId="3" fillId="0" borderId="35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4" fontId="2" fillId="0" borderId="0" xfId="0" applyNumberFormat="1" applyFont="1" applyBorder="1" applyAlignment="1" applyProtection="1">
      <alignment horizontal="center"/>
    </xf>
    <xf numFmtId="4" fontId="3" fillId="0" borderId="0" xfId="0" applyNumberFormat="1" applyFont="1" applyBorder="1" applyAlignment="1" applyProtection="1">
      <alignment horizontal="center"/>
    </xf>
    <xf numFmtId="0" fontId="3" fillId="15" borderId="45" xfId="0" applyFont="1" applyFill="1" applyBorder="1" applyAlignment="1" applyProtection="1">
      <alignment horizontal="left" wrapText="1"/>
    </xf>
    <xf numFmtId="0" fontId="3" fillId="15" borderId="46" xfId="0" applyFont="1" applyFill="1" applyBorder="1" applyAlignment="1" applyProtection="1">
      <alignment horizontal="center" wrapText="1"/>
    </xf>
    <xf numFmtId="49" fontId="21" fillId="15" borderId="47" xfId="0" applyNumberFormat="1" applyFont="1" applyFill="1" applyBorder="1" applyAlignment="1" applyProtection="1"/>
    <xf numFmtId="4" fontId="21" fillId="17" borderId="48" xfId="0" applyNumberFormat="1" applyFont="1" applyFill="1" applyBorder="1" applyAlignment="1" applyProtection="1">
      <alignment horizontal="right"/>
    </xf>
    <xf numFmtId="49" fontId="21" fillId="15" borderId="49" xfId="0" applyNumberFormat="1" applyFont="1" applyFill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 wrapText="1"/>
    </xf>
    <xf numFmtId="49" fontId="0" fillId="0" borderId="25" xfId="0" applyNumberForma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right"/>
    </xf>
    <xf numFmtId="0" fontId="3" fillId="15" borderId="50" xfId="0" applyFont="1" applyFill="1" applyBorder="1" applyAlignment="1" applyProtection="1">
      <alignment horizontal="left" wrapText="1"/>
    </xf>
    <xf numFmtId="4" fontId="21" fillId="17" borderId="43" xfId="0" applyNumberFormat="1" applyFont="1" applyFill="1" applyBorder="1" applyAlignment="1" applyProtection="1">
      <alignment horizontal="right"/>
    </xf>
    <xf numFmtId="4" fontId="21" fillId="17" borderId="30" xfId="0" applyNumberFormat="1" applyFont="1" applyFill="1" applyBorder="1" applyAlignment="1" applyProtection="1">
      <alignment horizontal="right"/>
    </xf>
    <xf numFmtId="0" fontId="3" fillId="15" borderId="19" xfId="0" applyFont="1" applyFill="1" applyBorder="1" applyAlignment="1" applyProtection="1">
      <alignment horizontal="left" wrapText="1"/>
    </xf>
    <xf numFmtId="49" fontId="3" fillId="15" borderId="51" xfId="0" applyNumberFormat="1" applyFont="1" applyFill="1" applyBorder="1" applyAlignment="1" applyProtection="1">
      <alignment horizontal="center" wrapText="1"/>
    </xf>
    <xf numFmtId="49" fontId="3" fillId="15" borderId="41" xfId="0" applyNumberFormat="1" applyFont="1" applyFill="1" applyBorder="1" applyAlignment="1" applyProtection="1">
      <alignment wrapText="1"/>
    </xf>
    <xf numFmtId="4" fontId="2" fillId="15" borderId="52" xfId="0" applyNumberFormat="1" applyFont="1" applyFill="1" applyBorder="1" applyAlignment="1" applyProtection="1">
      <alignment horizontal="center"/>
    </xf>
    <xf numFmtId="4" fontId="2" fillId="15" borderId="53" xfId="0" applyNumberFormat="1" applyFont="1" applyFill="1" applyBorder="1" applyAlignment="1" applyProtection="1">
      <alignment horizontal="center"/>
    </xf>
    <xf numFmtId="4" fontId="2" fillId="15" borderId="54" xfId="0" applyNumberFormat="1" applyFont="1" applyFill="1" applyBorder="1" applyAlignment="1" applyProtection="1">
      <alignment horizontal="center"/>
    </xf>
    <xf numFmtId="49" fontId="3" fillId="15" borderId="33" xfId="0" applyNumberFormat="1" applyFont="1" applyFill="1" applyBorder="1" applyAlignment="1" applyProtection="1">
      <alignment horizontal="center" wrapText="1"/>
    </xf>
    <xf numFmtId="49" fontId="21" fillId="15" borderId="11" xfId="0" applyNumberFormat="1" applyFont="1" applyFill="1" applyBorder="1" applyAlignment="1" applyProtection="1"/>
    <xf numFmtId="4" fontId="21" fillId="14" borderId="32" xfId="0" applyNumberFormat="1" applyFont="1" applyFill="1" applyBorder="1" applyAlignment="1" applyProtection="1">
      <alignment horizontal="right"/>
    </xf>
    <xf numFmtId="49" fontId="2" fillId="15" borderId="18" xfId="0" applyNumberFormat="1" applyFont="1" applyFill="1" applyBorder="1" applyAlignment="1" applyProtection="1"/>
    <xf numFmtId="4" fontId="2" fillId="15" borderId="12" xfId="0" applyNumberFormat="1" applyFont="1" applyFill="1" applyBorder="1" applyAlignment="1" applyProtection="1">
      <alignment horizontal="center"/>
    </xf>
    <xf numFmtId="4" fontId="2" fillId="15" borderId="18" xfId="0" applyNumberFormat="1" applyFont="1" applyFill="1" applyBorder="1" applyAlignment="1" applyProtection="1">
      <alignment horizontal="center"/>
    </xf>
    <xf numFmtId="4" fontId="2" fillId="15" borderId="20" xfId="0" applyNumberFormat="1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left" wrapText="1"/>
    </xf>
    <xf numFmtId="4" fontId="3" fillId="16" borderId="0" xfId="0" applyNumberFormat="1" applyFont="1" applyFill="1" applyBorder="1" applyAlignment="1" applyProtection="1">
      <alignment horizontal="right" wrapText="1"/>
    </xf>
    <xf numFmtId="49" fontId="3" fillId="0" borderId="31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center"/>
    </xf>
    <xf numFmtId="4" fontId="2" fillId="0" borderId="11" xfId="0" applyNumberFormat="1" applyFont="1" applyBorder="1" applyAlignment="1" applyProtection="1">
      <alignment horizontal="center"/>
    </xf>
    <xf numFmtId="4" fontId="2" fillId="16" borderId="32" xfId="0" applyNumberFormat="1" applyFont="1" applyFill="1" applyBorder="1" applyAlignment="1" applyProtection="1">
      <alignment horizontal="center"/>
    </xf>
    <xf numFmtId="4" fontId="3" fillId="16" borderId="0" xfId="0" applyNumberFormat="1" applyFont="1" applyFill="1" applyBorder="1" applyAlignment="1" applyProtection="1">
      <alignment horizontal="center"/>
    </xf>
    <xf numFmtId="49" fontId="21" fillId="14" borderId="18" xfId="0" applyNumberFormat="1" applyFont="1" applyFill="1" applyBorder="1" applyAlignment="1" applyProtection="1"/>
    <xf numFmtId="49" fontId="3" fillId="0" borderId="31" xfId="0" applyNumberFormat="1" applyFont="1" applyFill="1" applyBorder="1" applyAlignment="1" applyProtection="1">
      <alignment horizontal="center" wrapText="1"/>
    </xf>
    <xf numFmtId="0" fontId="21" fillId="15" borderId="32" xfId="0" applyNumberFormat="1" applyFont="1" applyFill="1" applyBorder="1" applyAlignment="1" applyProtection="1">
      <alignment horizontal="center"/>
    </xf>
    <xf numFmtId="0" fontId="3" fillId="16" borderId="0" xfId="0" applyFont="1" applyFill="1" applyProtection="1"/>
    <xf numFmtId="0" fontId="3" fillId="0" borderId="0" xfId="0" applyNumberFormat="1" applyFont="1" applyProtection="1"/>
    <xf numFmtId="49" fontId="21" fillId="15" borderId="20" xfId="0" applyNumberFormat="1" applyFont="1" applyFill="1" applyBorder="1" applyAlignment="1" applyProtection="1">
      <alignment horizontal="center"/>
    </xf>
    <xf numFmtId="49" fontId="3" fillId="16" borderId="0" xfId="0" applyNumberFormat="1" applyFont="1" applyFill="1" applyProtection="1"/>
    <xf numFmtId="49" fontId="2" fillId="0" borderId="55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0" fontId="3" fillId="18" borderId="0" xfId="0" applyFont="1" applyFill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center" wrapText="1"/>
    </xf>
    <xf numFmtId="49" fontId="2" fillId="0" borderId="25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9" fontId="0" fillId="0" borderId="0" xfId="0" applyNumberForma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56" xfId="0" applyNumberFormat="1" applyFont="1" applyBorder="1" applyAlignment="1" applyProtection="1">
      <alignment horizont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left" wrapText="1"/>
      <protection locked="0"/>
    </xf>
    <xf numFmtId="14" fontId="2" fillId="0" borderId="23" xfId="0" applyNumberFormat="1" applyFont="1" applyBorder="1" applyAlignment="1" applyProtection="1">
      <alignment horizontal="center"/>
      <protection locked="0"/>
    </xf>
    <xf numFmtId="0" fontId="3" fillId="19" borderId="19" xfId="0" applyFont="1" applyFill="1" applyBorder="1" applyAlignment="1" applyProtection="1">
      <alignment horizontal="left" wrapText="1"/>
      <protection locked="0"/>
    </xf>
    <xf numFmtId="49" fontId="3" fillId="19" borderId="33" xfId="0" applyNumberFormat="1" applyFont="1" applyFill="1" applyBorder="1" applyAlignment="1" applyProtection="1">
      <alignment horizontal="center" wrapText="1"/>
    </xf>
    <xf numFmtId="49" fontId="2" fillId="19" borderId="13" xfId="0" applyNumberFormat="1" applyFont="1" applyFill="1" applyBorder="1" applyAlignment="1" applyProtection="1">
      <alignment horizontal="center" wrapText="1"/>
      <protection locked="0"/>
    </xf>
    <xf numFmtId="49" fontId="2" fillId="19" borderId="18" xfId="0" applyNumberFormat="1" applyFont="1" applyFill="1" applyBorder="1" applyAlignment="1" applyProtection="1">
      <alignment wrapText="1"/>
      <protection locked="0"/>
    </xf>
    <xf numFmtId="4" fontId="2" fillId="19" borderId="10" xfId="0" applyNumberFormat="1" applyFont="1" applyFill="1" applyBorder="1" applyAlignment="1" applyProtection="1">
      <alignment horizontal="right" wrapText="1"/>
      <protection locked="0"/>
    </xf>
    <xf numFmtId="4" fontId="2" fillId="19" borderId="11" xfId="0" applyNumberFormat="1" applyFont="1" applyFill="1" applyBorder="1" applyAlignment="1" applyProtection="1">
      <alignment horizontal="right" wrapText="1"/>
      <protection locked="0"/>
    </xf>
    <xf numFmtId="4" fontId="21" fillId="20" borderId="32" xfId="0" applyNumberFormat="1" applyFont="1" applyFill="1" applyBorder="1" applyAlignment="1" applyProtection="1">
      <alignment horizontal="right" wrapText="1"/>
    </xf>
    <xf numFmtId="4" fontId="3" fillId="20" borderId="0" xfId="0" applyNumberFormat="1" applyFont="1" applyFill="1" applyBorder="1" applyAlignment="1" applyProtection="1">
      <alignment horizontal="right" wrapText="1"/>
    </xf>
    <xf numFmtId="0" fontId="3" fillId="19" borderId="0" xfId="0" applyNumberFormat="1" applyFont="1" applyFill="1" applyAlignment="1" applyProtection="1">
      <alignment wrapText="1"/>
    </xf>
    <xf numFmtId="0" fontId="3" fillId="19" borderId="0" xfId="0" applyFont="1" applyFill="1" applyAlignment="1" applyProtection="1">
      <alignment wrapText="1"/>
    </xf>
    <xf numFmtId="49" fontId="2" fillId="0" borderId="68" xfId="0" applyNumberFormat="1" applyFont="1" applyBorder="1" applyAlignment="1" applyProtection="1">
      <alignment horizontal="center" wrapText="1"/>
      <protection locked="0"/>
    </xf>
    <xf numFmtId="49" fontId="2" fillId="0" borderId="63" xfId="0" applyNumberFormat="1" applyFont="1" applyBorder="1" applyAlignment="1" applyProtection="1">
      <alignment horizontal="center" wrapText="1"/>
      <protection locked="0"/>
    </xf>
    <xf numFmtId="49" fontId="2" fillId="0" borderId="12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center" wrapText="1"/>
    </xf>
    <xf numFmtId="49" fontId="3" fillId="0" borderId="25" xfId="0" applyNumberFormat="1" applyFont="1" applyBorder="1" applyAlignment="1" applyProtection="1">
      <alignment horizontal="center" wrapText="1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49" fontId="21" fillId="14" borderId="62" xfId="0" applyNumberFormat="1" applyFont="1" applyFill="1" applyBorder="1" applyAlignment="1" applyProtection="1">
      <alignment horizontal="center"/>
    </xf>
    <xf numFmtId="49" fontId="21" fillId="14" borderId="63" xfId="0" applyNumberFormat="1" applyFont="1" applyFill="1" applyBorder="1" applyAlignment="1" applyProtection="1">
      <alignment horizontal="center"/>
    </xf>
    <xf numFmtId="49" fontId="21" fillId="14" borderId="12" xfId="0" applyNumberFormat="1" applyFont="1" applyFill="1" applyBorder="1" applyAlignment="1" applyProtection="1">
      <alignment horizontal="center"/>
    </xf>
    <xf numFmtId="49" fontId="2" fillId="0" borderId="69" xfId="0" applyNumberFormat="1" applyFont="1" applyBorder="1" applyAlignment="1" applyProtection="1">
      <alignment horizontal="center"/>
      <protection locked="0"/>
    </xf>
    <xf numFmtId="49" fontId="2" fillId="0" borderId="63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49" fontId="2" fillId="0" borderId="62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53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52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left" wrapText="1"/>
      <protection locked="0"/>
    </xf>
    <xf numFmtId="49" fontId="2" fillId="0" borderId="63" xfId="0" applyNumberFormat="1" applyFont="1" applyBorder="1" applyAlignment="1" applyProtection="1">
      <alignment horizontal="left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49" fontId="2" fillId="0" borderId="37" xfId="0" applyNumberFormat="1" applyFont="1" applyBorder="1" applyAlignment="1" applyProtection="1">
      <alignment horizontal="center"/>
    </xf>
    <xf numFmtId="49" fontId="2" fillId="0" borderId="70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69" xfId="0" applyNumberFormat="1" applyFont="1" applyBorder="1" applyAlignment="1" applyProtection="1">
      <alignment horizontal="center" wrapText="1"/>
      <protection locked="0"/>
    </xf>
    <xf numFmtId="49" fontId="2" fillId="19" borderId="69" xfId="0" applyNumberFormat="1" applyFont="1" applyFill="1" applyBorder="1" applyAlignment="1" applyProtection="1">
      <alignment horizontal="center" wrapText="1"/>
      <protection locked="0"/>
    </xf>
    <xf numFmtId="49" fontId="2" fillId="19" borderId="63" xfId="0" applyNumberFormat="1" applyFont="1" applyFill="1" applyBorder="1" applyAlignment="1" applyProtection="1">
      <alignment horizontal="center" wrapText="1"/>
      <protection locked="0"/>
    </xf>
    <xf numFmtId="49" fontId="2" fillId="19" borderId="12" xfId="0" applyNumberFormat="1" applyFont="1" applyFill="1" applyBorder="1" applyAlignment="1" applyProtection="1">
      <alignment horizontal="center" wrapText="1"/>
      <protection locked="0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59" xfId="0" applyNumberFormat="1" applyFont="1" applyBorder="1" applyAlignment="1" applyProtection="1">
      <alignment horizontal="center" vertical="center" wrapText="1"/>
    </xf>
    <xf numFmtId="49" fontId="2" fillId="0" borderId="60" xfId="0" applyNumberFormat="1" applyFont="1" applyBorder="1" applyAlignment="1" applyProtection="1">
      <alignment horizontal="center" vertical="center" wrapText="1"/>
    </xf>
    <xf numFmtId="49" fontId="2" fillId="0" borderId="67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9" fontId="2" fillId="0" borderId="52" xfId="0" applyNumberFormat="1" applyFont="1" applyBorder="1" applyAlignment="1" applyProtection="1">
      <alignment horizontal="center" vertical="center" wrapText="1"/>
    </xf>
    <xf numFmtId="49" fontId="2" fillId="0" borderId="61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49" fontId="21" fillId="15" borderId="57" xfId="0" applyNumberFormat="1" applyFont="1" applyFill="1" applyBorder="1" applyAlignment="1" applyProtection="1">
      <alignment horizontal="center" wrapText="1"/>
    </xf>
    <xf numFmtId="49" fontId="21" fillId="15" borderId="58" xfId="0" applyNumberFormat="1" applyFont="1" applyFill="1" applyBorder="1" applyAlignment="1" applyProtection="1">
      <alignment horizontal="center" wrapText="1"/>
    </xf>
    <xf numFmtId="49" fontId="21" fillId="15" borderId="43" xfId="0" applyNumberFormat="1" applyFont="1" applyFill="1" applyBorder="1" applyAlignment="1" applyProtection="1">
      <alignment horizontal="center" wrapText="1"/>
    </xf>
    <xf numFmtId="49" fontId="3" fillId="15" borderId="62" xfId="0" applyNumberFormat="1" applyFont="1" applyFill="1" applyBorder="1" applyAlignment="1" applyProtection="1">
      <alignment horizontal="center" wrapText="1"/>
    </xf>
    <xf numFmtId="49" fontId="3" fillId="15" borderId="63" xfId="0" applyNumberFormat="1" applyFont="1" applyFill="1" applyBorder="1" applyAlignment="1" applyProtection="1">
      <alignment horizontal="center" wrapText="1"/>
    </xf>
    <xf numFmtId="49" fontId="3" fillId="15" borderId="12" xfId="0" applyNumberFormat="1" applyFont="1" applyFill="1" applyBorder="1" applyAlignment="1" applyProtection="1">
      <alignment horizontal="center" wrapText="1"/>
    </xf>
    <xf numFmtId="49" fontId="2" fillId="0" borderId="38" xfId="0" applyNumberFormat="1" applyFont="1" applyBorder="1" applyAlignment="1" applyProtection="1">
      <alignment horizontal="center"/>
    </xf>
    <xf numFmtId="49" fontId="2" fillId="0" borderId="62" xfId="0" applyNumberFormat="1" applyFont="1" applyBorder="1" applyAlignment="1" applyProtection="1">
      <alignment horizontal="center"/>
    </xf>
    <xf numFmtId="49" fontId="2" fillId="0" borderId="63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49" fontId="2" fillId="15" borderId="62" xfId="0" applyNumberFormat="1" applyFont="1" applyFill="1" applyBorder="1" applyAlignment="1" applyProtection="1">
      <alignment horizontal="center"/>
    </xf>
    <xf numFmtId="49" fontId="2" fillId="15" borderId="63" xfId="0" applyNumberFormat="1" applyFont="1" applyFill="1" applyBorder="1" applyAlignment="1" applyProtection="1">
      <alignment horizontal="center"/>
    </xf>
    <xf numFmtId="49" fontId="2" fillId="15" borderId="12" xfId="0" applyNumberFormat="1" applyFont="1" applyFill="1" applyBorder="1" applyAlignment="1" applyProtection="1">
      <alignment horizontal="center"/>
    </xf>
    <xf numFmtId="49" fontId="21" fillId="15" borderId="62" xfId="0" applyNumberFormat="1" applyFont="1" applyFill="1" applyBorder="1" applyAlignment="1" applyProtection="1">
      <alignment horizontal="center"/>
    </xf>
    <xf numFmtId="49" fontId="21" fillId="15" borderId="63" xfId="0" applyNumberFormat="1" applyFont="1" applyFill="1" applyBorder="1" applyAlignment="1" applyProtection="1">
      <alignment horizontal="center"/>
    </xf>
    <xf numFmtId="49" fontId="21" fillId="15" borderId="12" xfId="0" applyNumberFormat="1" applyFont="1" applyFill="1" applyBorder="1" applyAlignment="1" applyProtection="1">
      <alignment horizontal="center"/>
    </xf>
    <xf numFmtId="49" fontId="21" fillId="15" borderId="65" xfId="0" applyNumberFormat="1" applyFont="1" applyFill="1" applyBorder="1" applyAlignment="1" applyProtection="1">
      <alignment horizontal="center"/>
    </xf>
    <xf numFmtId="49" fontId="21" fillId="15" borderId="66" xfId="0" applyNumberFormat="1" applyFont="1" applyFill="1" applyBorder="1" applyAlignment="1" applyProtection="1">
      <alignment horizontal="center"/>
    </xf>
    <xf numFmtId="49" fontId="21" fillId="15" borderId="48" xfId="0" applyNumberFormat="1" applyFont="1" applyFill="1" applyBorder="1" applyAlignment="1" applyProtection="1">
      <alignment horizontal="center"/>
    </xf>
    <xf numFmtId="49" fontId="3" fillId="15" borderId="42" xfId="0" applyNumberFormat="1" applyFont="1" applyFill="1" applyBorder="1" applyAlignment="1" applyProtection="1">
      <alignment horizontal="center" wrapText="1"/>
    </xf>
    <xf numFmtId="49" fontId="3" fillId="15" borderId="59" xfId="0" applyNumberFormat="1" applyFont="1" applyFill="1" applyBorder="1" applyAlignment="1" applyProtection="1">
      <alignment horizontal="center" wrapText="1"/>
    </xf>
    <xf numFmtId="49" fontId="3" fillId="15" borderId="60" xfId="0" applyNumberFormat="1" applyFont="1" applyFill="1" applyBorder="1" applyAlignment="1" applyProtection="1">
      <alignment horizontal="center" wrapText="1"/>
    </xf>
    <xf numFmtId="49" fontId="21" fillId="15" borderId="61" xfId="0" applyNumberFormat="1" applyFont="1" applyFill="1" applyBorder="1" applyAlignment="1" applyProtection="1">
      <alignment horizontal="center"/>
    </xf>
    <xf numFmtId="49" fontId="21" fillId="15" borderId="25" xfId="0" applyNumberFormat="1" applyFont="1" applyFill="1" applyBorder="1" applyAlignment="1" applyProtection="1">
      <alignment horizontal="center"/>
    </xf>
    <xf numFmtId="49" fontId="21" fillId="15" borderId="10" xfId="0" applyNumberFormat="1" applyFont="1" applyFill="1" applyBorder="1" applyAlignment="1" applyProtection="1">
      <alignment horizont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U169"/>
  <sheetViews>
    <sheetView tabSelected="1" workbookViewId="0">
      <selection activeCell="C4" sqref="C4:E4"/>
    </sheetView>
  </sheetViews>
  <sheetFormatPr defaultRowHeight="12.75"/>
  <cols>
    <col min="1" max="1" width="0.85546875" style="18" customWidth="1"/>
    <col min="2" max="2" width="44.7109375" style="18" customWidth="1"/>
    <col min="3" max="4" width="5.7109375" style="18" customWidth="1"/>
    <col min="5" max="5" width="6.7109375" style="18" customWidth="1"/>
    <col min="6" max="6" width="11.7109375" style="18" customWidth="1"/>
    <col min="7" max="7" width="5.7109375" style="18" customWidth="1"/>
    <col min="8" max="8" width="4.7109375" style="18" hidden="1" customWidth="1"/>
    <col min="9" max="11" width="19.7109375" style="18" customWidth="1"/>
    <col min="12" max="12" width="24.28515625" style="19" hidden="1" customWidth="1"/>
    <col min="13" max="13" width="51.140625" style="19" hidden="1" customWidth="1"/>
    <col min="14" max="14" width="56.7109375" style="19" hidden="1" customWidth="1"/>
    <col min="15" max="21" width="0" style="19" hidden="1" customWidth="1"/>
    <col min="22" max="22" width="0.85546875" style="18" customWidth="1"/>
    <col min="23" max="16384" width="9.140625" style="18"/>
  </cols>
  <sheetData>
    <row r="1" spans="2:14" ht="5.0999999999999996" customHeight="1"/>
    <row r="2" spans="2:14" ht="15.75" thickBot="1">
      <c r="B2" s="177" t="s">
        <v>36</v>
      </c>
      <c r="C2" s="177"/>
      <c r="D2" s="177"/>
      <c r="E2" s="177"/>
      <c r="F2" s="177"/>
      <c r="G2" s="177"/>
      <c r="H2" s="177"/>
      <c r="I2" s="177"/>
      <c r="J2" s="178"/>
      <c r="K2" s="20" t="s">
        <v>3</v>
      </c>
      <c r="L2" s="21" t="s">
        <v>62</v>
      </c>
      <c r="M2" s="22"/>
    </row>
    <row r="3" spans="2:14">
      <c r="B3" s="23"/>
      <c r="C3" s="24"/>
      <c r="D3" s="25"/>
      <c r="E3" s="25"/>
      <c r="F3" s="25"/>
      <c r="G3" s="25"/>
      <c r="H3" s="25"/>
      <c r="I3" s="26"/>
      <c r="J3" s="26"/>
      <c r="K3" s="27" t="s">
        <v>19</v>
      </c>
      <c r="L3" s="21" t="s">
        <v>65</v>
      </c>
      <c r="M3" s="22"/>
    </row>
    <row r="4" spans="2:14">
      <c r="B4" s="28" t="s">
        <v>52</v>
      </c>
      <c r="C4" s="181" t="s">
        <v>242</v>
      </c>
      <c r="D4" s="181"/>
      <c r="E4" s="181"/>
      <c r="F4" s="29"/>
      <c r="G4" s="29"/>
      <c r="H4" s="182"/>
      <c r="I4" s="182"/>
      <c r="J4" s="28" t="s">
        <v>22</v>
      </c>
      <c r="K4" s="148" t="s">
        <v>243</v>
      </c>
      <c r="L4" s="21" t="s">
        <v>8</v>
      </c>
      <c r="M4" s="22"/>
    </row>
    <row r="5" spans="2:14">
      <c r="B5" s="24"/>
      <c r="C5" s="24"/>
      <c r="D5" s="24"/>
      <c r="E5" s="24"/>
      <c r="F5" s="24"/>
      <c r="G5" s="24"/>
      <c r="H5" s="24"/>
      <c r="I5" s="30"/>
      <c r="J5" s="31" t="s">
        <v>21</v>
      </c>
      <c r="K5" s="145" t="s">
        <v>61</v>
      </c>
      <c r="L5" s="21" t="s">
        <v>66</v>
      </c>
      <c r="M5" s="22"/>
    </row>
    <row r="6" spans="2:14">
      <c r="B6" s="24" t="s">
        <v>37</v>
      </c>
      <c r="C6" s="179" t="s">
        <v>60</v>
      </c>
      <c r="D6" s="179"/>
      <c r="E6" s="179"/>
      <c r="F6" s="179"/>
      <c r="G6" s="179"/>
      <c r="H6" s="179"/>
      <c r="I6" s="179"/>
      <c r="J6" s="31" t="s">
        <v>30</v>
      </c>
      <c r="K6" s="146" t="s">
        <v>62</v>
      </c>
      <c r="L6" s="21"/>
      <c r="M6" s="22"/>
      <c r="N6" s="33" t="s">
        <v>60</v>
      </c>
    </row>
    <row r="7" spans="2:14">
      <c r="B7" s="24" t="s">
        <v>38</v>
      </c>
      <c r="C7" s="180" t="s">
        <v>60</v>
      </c>
      <c r="D7" s="180"/>
      <c r="E7" s="180"/>
      <c r="F7" s="180"/>
      <c r="G7" s="180"/>
      <c r="H7" s="180"/>
      <c r="I7" s="180"/>
      <c r="J7" s="31" t="s">
        <v>58</v>
      </c>
      <c r="K7" s="146" t="s">
        <v>67</v>
      </c>
      <c r="L7" s="21" t="s">
        <v>65</v>
      </c>
      <c r="M7" s="22"/>
      <c r="N7" s="33" t="s">
        <v>60</v>
      </c>
    </row>
    <row r="8" spans="2:14">
      <c r="B8" s="34" t="s">
        <v>59</v>
      </c>
      <c r="C8" s="24"/>
      <c r="D8" s="24"/>
      <c r="E8" s="24"/>
      <c r="F8" s="24"/>
      <c r="G8" s="24"/>
      <c r="H8" s="24"/>
      <c r="I8" s="30"/>
      <c r="J8" s="31"/>
      <c r="K8" s="32"/>
      <c r="L8" s="21"/>
    </row>
    <row r="9" spans="2:14" ht="13.5" thickBot="1">
      <c r="B9" s="24" t="s">
        <v>1</v>
      </c>
      <c r="C9" s="24"/>
      <c r="D9" s="24"/>
      <c r="E9" s="24"/>
      <c r="F9" s="24"/>
      <c r="G9" s="24"/>
      <c r="H9" s="24"/>
      <c r="I9" s="30"/>
      <c r="J9" s="30"/>
      <c r="K9" s="35" t="s">
        <v>0</v>
      </c>
      <c r="L9" s="21" t="s">
        <v>63</v>
      </c>
    </row>
    <row r="10" spans="2:14" ht="15">
      <c r="B10" s="171" t="s">
        <v>29</v>
      </c>
      <c r="C10" s="171"/>
      <c r="D10" s="171"/>
      <c r="E10" s="171"/>
      <c r="F10" s="171"/>
      <c r="G10" s="171"/>
      <c r="H10" s="171"/>
      <c r="I10" s="171"/>
      <c r="J10" s="171"/>
      <c r="K10" s="171"/>
      <c r="L10" s="36" t="s">
        <v>64</v>
      </c>
    </row>
    <row r="11" spans="2:14">
      <c r="B11" s="37"/>
      <c r="C11" s="37"/>
      <c r="D11" s="38"/>
      <c r="E11" s="38"/>
      <c r="F11" s="38"/>
      <c r="G11" s="38"/>
      <c r="H11" s="38"/>
      <c r="I11" s="39"/>
      <c r="J11" s="39"/>
      <c r="K11" s="40"/>
      <c r="L11" s="41"/>
    </row>
    <row r="12" spans="2:14" ht="12.75" customHeight="1">
      <c r="B12" s="185" t="s">
        <v>39</v>
      </c>
      <c r="C12" s="173" t="s">
        <v>40</v>
      </c>
      <c r="D12" s="190" t="s">
        <v>41</v>
      </c>
      <c r="E12" s="191"/>
      <c r="F12" s="191"/>
      <c r="G12" s="192"/>
      <c r="H12" s="174"/>
      <c r="I12" s="173" t="s">
        <v>42</v>
      </c>
      <c r="J12" s="173" t="s">
        <v>23</v>
      </c>
      <c r="K12" s="172" t="s">
        <v>43</v>
      </c>
      <c r="L12" s="42"/>
    </row>
    <row r="13" spans="2:14">
      <c r="B13" s="185"/>
      <c r="C13" s="173"/>
      <c r="D13" s="193"/>
      <c r="E13" s="194"/>
      <c r="F13" s="194"/>
      <c r="G13" s="195"/>
      <c r="H13" s="175"/>
      <c r="I13" s="173"/>
      <c r="J13" s="173"/>
      <c r="K13" s="172"/>
      <c r="L13" s="42"/>
    </row>
    <row r="14" spans="2:14">
      <c r="B14" s="185"/>
      <c r="C14" s="173"/>
      <c r="D14" s="196"/>
      <c r="E14" s="197"/>
      <c r="F14" s="197"/>
      <c r="G14" s="198"/>
      <c r="H14" s="176"/>
      <c r="I14" s="173"/>
      <c r="J14" s="173"/>
      <c r="K14" s="172"/>
      <c r="L14" s="42"/>
    </row>
    <row r="15" spans="2:14" ht="13.5" thickBot="1">
      <c r="B15" s="43">
        <v>1</v>
      </c>
      <c r="C15" s="44">
        <v>2</v>
      </c>
      <c r="D15" s="199">
        <v>3</v>
      </c>
      <c r="E15" s="200"/>
      <c r="F15" s="200"/>
      <c r="G15" s="201"/>
      <c r="H15" s="45"/>
      <c r="I15" s="46" t="s">
        <v>2</v>
      </c>
      <c r="J15" s="46" t="s">
        <v>25</v>
      </c>
      <c r="K15" s="47" t="s">
        <v>26</v>
      </c>
      <c r="L15" s="48"/>
    </row>
    <row r="16" spans="2:14">
      <c r="B16" s="49" t="s">
        <v>28</v>
      </c>
      <c r="C16" s="50" t="s">
        <v>6</v>
      </c>
      <c r="D16" s="202" t="s">
        <v>17</v>
      </c>
      <c r="E16" s="203"/>
      <c r="F16" s="203"/>
      <c r="G16" s="204"/>
      <c r="H16" s="51"/>
      <c r="I16" s="52">
        <v>175827913.65000001</v>
      </c>
      <c r="J16" s="52">
        <v>178742558.09999999</v>
      </c>
      <c r="K16" s="53">
        <v>1531360.81</v>
      </c>
    </row>
    <row r="17" spans="2:21">
      <c r="B17" s="54" t="s">
        <v>4</v>
      </c>
      <c r="C17" s="55"/>
      <c r="D17" s="205"/>
      <c r="E17" s="206"/>
      <c r="F17" s="206"/>
      <c r="G17" s="207"/>
      <c r="H17" s="56"/>
      <c r="I17" s="57"/>
      <c r="J17" s="58"/>
      <c r="K17" s="59"/>
    </row>
    <row r="18" spans="2:21" s="65" customFormat="1" ht="101.25">
      <c r="B18" s="10" t="s">
        <v>198</v>
      </c>
      <c r="C18" s="60" t="s">
        <v>6</v>
      </c>
      <c r="D18" s="7" t="s">
        <v>199</v>
      </c>
      <c r="E18" s="159" t="s">
        <v>200</v>
      </c>
      <c r="F18" s="160"/>
      <c r="G18" s="161"/>
      <c r="H18" s="15"/>
      <c r="I18" s="2">
        <v>1900000</v>
      </c>
      <c r="J18" s="3">
        <v>2579106.38</v>
      </c>
      <c r="K18" s="61">
        <f t="shared" ref="K18:K38" si="0">IF(IF(I18="",0,I18)=0,0,(IF(I18&gt;0,IF(J18&gt;I18,0,I18-J18),IF(J18&gt;I18,I18-J18,0))))</f>
        <v>0</v>
      </c>
      <c r="L18" s="62"/>
      <c r="M18" s="63" t="str">
        <f t="shared" ref="M18:M38" si="1">IF(D18="","000",D18)&amp;IF(E18="","00000000000000000",E18)</f>
        <v>10010302231010000110</v>
      </c>
      <c r="N18" s="64"/>
      <c r="O18" s="64"/>
      <c r="P18" s="64"/>
      <c r="Q18" s="64"/>
      <c r="R18" s="64"/>
      <c r="S18" s="64"/>
      <c r="T18" s="64"/>
      <c r="U18" s="64"/>
    </row>
    <row r="19" spans="2:21" s="65" customFormat="1" ht="112.5">
      <c r="B19" s="10" t="s">
        <v>201</v>
      </c>
      <c r="C19" s="60" t="s">
        <v>6</v>
      </c>
      <c r="D19" s="7" t="s">
        <v>199</v>
      </c>
      <c r="E19" s="159" t="s">
        <v>202</v>
      </c>
      <c r="F19" s="160"/>
      <c r="G19" s="161"/>
      <c r="H19" s="15"/>
      <c r="I19" s="2">
        <v>14700</v>
      </c>
      <c r="J19" s="3">
        <v>13931.17</v>
      </c>
      <c r="K19" s="61">
        <f t="shared" si="0"/>
        <v>768.83</v>
      </c>
      <c r="L19" s="62"/>
      <c r="M19" s="63" t="str">
        <f t="shared" si="1"/>
        <v>10010302241010000110</v>
      </c>
      <c r="N19" s="64"/>
      <c r="O19" s="64"/>
      <c r="P19" s="64"/>
      <c r="Q19" s="64"/>
      <c r="R19" s="64"/>
      <c r="S19" s="64"/>
      <c r="T19" s="64"/>
      <c r="U19" s="64"/>
    </row>
    <row r="20" spans="2:21" s="65" customFormat="1" ht="101.25">
      <c r="B20" s="10" t="s">
        <v>203</v>
      </c>
      <c r="C20" s="60" t="s">
        <v>6</v>
      </c>
      <c r="D20" s="7" t="s">
        <v>199</v>
      </c>
      <c r="E20" s="159" t="s">
        <v>204</v>
      </c>
      <c r="F20" s="160"/>
      <c r="G20" s="161"/>
      <c r="H20" s="15"/>
      <c r="I20" s="2">
        <v>2543700</v>
      </c>
      <c r="J20" s="3">
        <v>2847624.69</v>
      </c>
      <c r="K20" s="61">
        <f t="shared" si="0"/>
        <v>0</v>
      </c>
      <c r="L20" s="62"/>
      <c r="M20" s="63" t="str">
        <f t="shared" si="1"/>
        <v>10010302251010000110</v>
      </c>
      <c r="N20" s="64"/>
      <c r="O20" s="64"/>
      <c r="P20" s="64"/>
      <c r="Q20" s="64"/>
      <c r="R20" s="64"/>
      <c r="S20" s="64"/>
      <c r="T20" s="64"/>
      <c r="U20" s="64"/>
    </row>
    <row r="21" spans="2:21" s="65" customFormat="1" ht="101.25">
      <c r="B21" s="10" t="s">
        <v>205</v>
      </c>
      <c r="C21" s="60" t="s">
        <v>6</v>
      </c>
      <c r="D21" s="7" t="s">
        <v>199</v>
      </c>
      <c r="E21" s="159" t="s">
        <v>206</v>
      </c>
      <c r="F21" s="160"/>
      <c r="G21" s="161"/>
      <c r="H21" s="15"/>
      <c r="I21" s="2">
        <v>0</v>
      </c>
      <c r="J21" s="3">
        <v>-295898.34999999998</v>
      </c>
      <c r="K21" s="61">
        <f t="shared" si="0"/>
        <v>0</v>
      </c>
      <c r="L21" s="62"/>
      <c r="M21" s="63" t="str">
        <f t="shared" si="1"/>
        <v>10010302261010000110</v>
      </c>
      <c r="N21" s="64"/>
      <c r="O21" s="64"/>
      <c r="P21" s="64"/>
      <c r="Q21" s="64"/>
      <c r="R21" s="64"/>
      <c r="S21" s="64"/>
      <c r="T21" s="64"/>
      <c r="U21" s="64"/>
    </row>
    <row r="22" spans="2:21" s="65" customFormat="1" ht="67.5">
      <c r="B22" s="10" t="s">
        <v>207</v>
      </c>
      <c r="C22" s="60" t="s">
        <v>6</v>
      </c>
      <c r="D22" s="7" t="s">
        <v>208</v>
      </c>
      <c r="E22" s="159" t="s">
        <v>209</v>
      </c>
      <c r="F22" s="160"/>
      <c r="G22" s="161"/>
      <c r="H22" s="15"/>
      <c r="I22" s="2">
        <v>15538200</v>
      </c>
      <c r="J22" s="3">
        <v>16429238.689999999</v>
      </c>
      <c r="K22" s="61">
        <f t="shared" si="0"/>
        <v>0</v>
      </c>
      <c r="L22" s="62"/>
      <c r="M22" s="63" t="str">
        <f t="shared" si="1"/>
        <v>18210102010010000110</v>
      </c>
      <c r="N22" s="64"/>
      <c r="O22" s="64"/>
      <c r="P22" s="64"/>
      <c r="Q22" s="64"/>
      <c r="R22" s="64"/>
      <c r="S22" s="64"/>
      <c r="T22" s="64"/>
      <c r="U22" s="64"/>
    </row>
    <row r="23" spans="2:21" s="65" customFormat="1" ht="90">
      <c r="B23" s="10" t="s">
        <v>210</v>
      </c>
      <c r="C23" s="60" t="s">
        <v>6</v>
      </c>
      <c r="D23" s="7" t="s">
        <v>208</v>
      </c>
      <c r="E23" s="159" t="s">
        <v>211</v>
      </c>
      <c r="F23" s="160"/>
      <c r="G23" s="161"/>
      <c r="H23" s="15"/>
      <c r="I23" s="2">
        <v>51700</v>
      </c>
      <c r="J23" s="3">
        <v>101518.12</v>
      </c>
      <c r="K23" s="61">
        <f t="shared" si="0"/>
        <v>0</v>
      </c>
      <c r="L23" s="62"/>
      <c r="M23" s="63" t="str">
        <f t="shared" si="1"/>
        <v>18210102020010000110</v>
      </c>
      <c r="N23" s="64"/>
      <c r="O23" s="64"/>
      <c r="P23" s="64"/>
      <c r="Q23" s="64"/>
      <c r="R23" s="64"/>
      <c r="S23" s="64"/>
      <c r="T23" s="64"/>
      <c r="U23" s="64"/>
    </row>
    <row r="24" spans="2:21" s="65" customFormat="1" ht="33.75">
      <c r="B24" s="10" t="s">
        <v>212</v>
      </c>
      <c r="C24" s="60" t="s">
        <v>6</v>
      </c>
      <c r="D24" s="7" t="s">
        <v>208</v>
      </c>
      <c r="E24" s="159" t="s">
        <v>213</v>
      </c>
      <c r="F24" s="160"/>
      <c r="G24" s="161"/>
      <c r="H24" s="15"/>
      <c r="I24" s="2">
        <v>61100</v>
      </c>
      <c r="J24" s="3">
        <v>505322.36</v>
      </c>
      <c r="K24" s="61">
        <f t="shared" si="0"/>
        <v>0</v>
      </c>
      <c r="L24" s="62"/>
      <c r="M24" s="63" t="str">
        <f t="shared" si="1"/>
        <v>18210102030010000110</v>
      </c>
      <c r="N24" s="64"/>
      <c r="O24" s="64"/>
      <c r="P24" s="64"/>
      <c r="Q24" s="64"/>
      <c r="R24" s="64"/>
      <c r="S24" s="64"/>
      <c r="T24" s="64"/>
      <c r="U24" s="64"/>
    </row>
    <row r="25" spans="2:21" s="65" customFormat="1" ht="78.75">
      <c r="B25" s="10" t="s">
        <v>214</v>
      </c>
      <c r="C25" s="60" t="s">
        <v>6</v>
      </c>
      <c r="D25" s="7" t="s">
        <v>208</v>
      </c>
      <c r="E25" s="159" t="s">
        <v>215</v>
      </c>
      <c r="F25" s="160"/>
      <c r="G25" s="161"/>
      <c r="H25" s="15"/>
      <c r="I25" s="2">
        <v>956500</v>
      </c>
      <c r="J25" s="3">
        <v>654750</v>
      </c>
      <c r="K25" s="61">
        <f t="shared" si="0"/>
        <v>301750</v>
      </c>
      <c r="L25" s="62"/>
      <c r="M25" s="63" t="str">
        <f t="shared" si="1"/>
        <v>18210102080010000110</v>
      </c>
      <c r="N25" s="64"/>
      <c r="O25" s="64"/>
      <c r="P25" s="64"/>
      <c r="Q25" s="64"/>
      <c r="R25" s="64"/>
      <c r="S25" s="64"/>
      <c r="T25" s="64"/>
      <c r="U25" s="64"/>
    </row>
    <row r="26" spans="2:21" s="65" customFormat="1">
      <c r="B26" s="10" t="s">
        <v>216</v>
      </c>
      <c r="C26" s="60" t="s">
        <v>6</v>
      </c>
      <c r="D26" s="7" t="s">
        <v>208</v>
      </c>
      <c r="E26" s="159" t="s">
        <v>217</v>
      </c>
      <c r="F26" s="160"/>
      <c r="G26" s="161"/>
      <c r="H26" s="15"/>
      <c r="I26" s="2">
        <v>0</v>
      </c>
      <c r="J26" s="3">
        <v>2425.85</v>
      </c>
      <c r="K26" s="61">
        <f t="shared" si="0"/>
        <v>0</v>
      </c>
      <c r="L26" s="62"/>
      <c r="M26" s="63" t="str">
        <f t="shared" si="1"/>
        <v>18210503010010000110</v>
      </c>
      <c r="N26" s="64"/>
      <c r="O26" s="64"/>
      <c r="P26" s="64"/>
      <c r="Q26" s="64"/>
      <c r="R26" s="64"/>
      <c r="S26" s="64"/>
      <c r="T26" s="64"/>
      <c r="U26" s="64"/>
    </row>
    <row r="27" spans="2:21" s="65" customFormat="1" ht="33.75">
      <c r="B27" s="10" t="s">
        <v>218</v>
      </c>
      <c r="C27" s="60" t="s">
        <v>6</v>
      </c>
      <c r="D27" s="7" t="s">
        <v>208</v>
      </c>
      <c r="E27" s="159" t="s">
        <v>219</v>
      </c>
      <c r="F27" s="160"/>
      <c r="G27" s="161"/>
      <c r="H27" s="15"/>
      <c r="I27" s="2">
        <v>5565000</v>
      </c>
      <c r="J27" s="3">
        <v>5783638.5800000001</v>
      </c>
      <c r="K27" s="61">
        <f t="shared" si="0"/>
        <v>0</v>
      </c>
      <c r="L27" s="62"/>
      <c r="M27" s="63" t="str">
        <f t="shared" si="1"/>
        <v>18210601030130000110</v>
      </c>
      <c r="N27" s="64"/>
      <c r="O27" s="64"/>
      <c r="P27" s="64"/>
      <c r="Q27" s="64"/>
      <c r="R27" s="64"/>
      <c r="S27" s="64"/>
      <c r="T27" s="64"/>
      <c r="U27" s="64"/>
    </row>
    <row r="28" spans="2:21" s="65" customFormat="1" ht="33.75">
      <c r="B28" s="10" t="s">
        <v>220</v>
      </c>
      <c r="C28" s="60" t="s">
        <v>6</v>
      </c>
      <c r="D28" s="7" t="s">
        <v>208</v>
      </c>
      <c r="E28" s="159" t="s">
        <v>221</v>
      </c>
      <c r="F28" s="160"/>
      <c r="G28" s="161"/>
      <c r="H28" s="15"/>
      <c r="I28" s="2">
        <v>2672400</v>
      </c>
      <c r="J28" s="3">
        <v>2557990.44</v>
      </c>
      <c r="K28" s="61">
        <f t="shared" si="0"/>
        <v>114409.56</v>
      </c>
      <c r="L28" s="62"/>
      <c r="M28" s="63" t="str">
        <f t="shared" si="1"/>
        <v>18210606033130000110</v>
      </c>
      <c r="N28" s="64"/>
      <c r="O28" s="64"/>
      <c r="P28" s="64"/>
      <c r="Q28" s="64"/>
      <c r="R28" s="64"/>
      <c r="S28" s="64"/>
      <c r="T28" s="64"/>
      <c r="U28" s="64"/>
    </row>
    <row r="29" spans="2:21" s="65" customFormat="1" ht="33.75">
      <c r="B29" s="10" t="s">
        <v>222</v>
      </c>
      <c r="C29" s="60" t="s">
        <v>6</v>
      </c>
      <c r="D29" s="7" t="s">
        <v>208</v>
      </c>
      <c r="E29" s="159" t="s">
        <v>223</v>
      </c>
      <c r="F29" s="160"/>
      <c r="G29" s="161"/>
      <c r="H29" s="15"/>
      <c r="I29" s="2">
        <v>7290600</v>
      </c>
      <c r="J29" s="3">
        <v>7017773.9299999997</v>
      </c>
      <c r="K29" s="61">
        <f t="shared" si="0"/>
        <v>272826.07</v>
      </c>
      <c r="L29" s="62"/>
      <c r="M29" s="63" t="str">
        <f t="shared" si="1"/>
        <v>18210606043130000110</v>
      </c>
      <c r="N29" s="64"/>
      <c r="O29" s="64"/>
      <c r="P29" s="64"/>
      <c r="Q29" s="64"/>
      <c r="R29" s="64"/>
      <c r="S29" s="64"/>
      <c r="T29" s="64"/>
      <c r="U29" s="64"/>
    </row>
    <row r="30" spans="2:21" s="65" customFormat="1" ht="67.5">
      <c r="B30" s="10" t="s">
        <v>224</v>
      </c>
      <c r="C30" s="60" t="s">
        <v>6</v>
      </c>
      <c r="D30" s="7" t="s">
        <v>85</v>
      </c>
      <c r="E30" s="159" t="s">
        <v>225</v>
      </c>
      <c r="F30" s="160"/>
      <c r="G30" s="161"/>
      <c r="H30" s="15"/>
      <c r="I30" s="2">
        <v>16000</v>
      </c>
      <c r="J30" s="3">
        <v>17600</v>
      </c>
      <c r="K30" s="61">
        <f t="shared" si="0"/>
        <v>0</v>
      </c>
      <c r="L30" s="62"/>
      <c r="M30" s="63" t="str">
        <f t="shared" si="1"/>
        <v>33410807175010000110</v>
      </c>
      <c r="N30" s="64"/>
      <c r="O30" s="64"/>
      <c r="P30" s="64"/>
      <c r="Q30" s="64"/>
      <c r="R30" s="64"/>
      <c r="S30" s="64"/>
      <c r="T30" s="64"/>
      <c r="U30" s="64"/>
    </row>
    <row r="31" spans="2:21" s="65" customFormat="1" ht="67.5">
      <c r="B31" s="10" t="s">
        <v>226</v>
      </c>
      <c r="C31" s="60" t="s">
        <v>6</v>
      </c>
      <c r="D31" s="7" t="s">
        <v>85</v>
      </c>
      <c r="E31" s="159" t="s">
        <v>227</v>
      </c>
      <c r="F31" s="160"/>
      <c r="G31" s="161"/>
      <c r="H31" s="15"/>
      <c r="I31" s="2">
        <v>3225900</v>
      </c>
      <c r="J31" s="3">
        <v>2420737.42</v>
      </c>
      <c r="K31" s="61">
        <f t="shared" si="0"/>
        <v>805162.58</v>
      </c>
      <c r="L31" s="62"/>
      <c r="M31" s="63" t="str">
        <f t="shared" si="1"/>
        <v>33411105013130000120</v>
      </c>
      <c r="N31" s="64"/>
      <c r="O31" s="64"/>
      <c r="P31" s="64"/>
      <c r="Q31" s="64"/>
      <c r="R31" s="64"/>
      <c r="S31" s="64"/>
      <c r="T31" s="64"/>
      <c r="U31" s="64"/>
    </row>
    <row r="32" spans="2:21" s="65" customFormat="1" ht="33.75">
      <c r="B32" s="10" t="s">
        <v>228</v>
      </c>
      <c r="C32" s="60" t="s">
        <v>6</v>
      </c>
      <c r="D32" s="7" t="s">
        <v>85</v>
      </c>
      <c r="E32" s="159" t="s">
        <v>229</v>
      </c>
      <c r="F32" s="160"/>
      <c r="G32" s="161"/>
      <c r="H32" s="15"/>
      <c r="I32" s="2">
        <v>125000</v>
      </c>
      <c r="J32" s="3">
        <v>88937.5</v>
      </c>
      <c r="K32" s="61">
        <f t="shared" si="0"/>
        <v>36062.5</v>
      </c>
      <c r="L32" s="62"/>
      <c r="M32" s="63" t="str">
        <f t="shared" si="1"/>
        <v>33411105075130000120</v>
      </c>
      <c r="N32" s="64"/>
      <c r="O32" s="64"/>
      <c r="P32" s="64"/>
      <c r="Q32" s="64"/>
      <c r="R32" s="64"/>
      <c r="S32" s="64"/>
      <c r="T32" s="64"/>
      <c r="U32" s="64"/>
    </row>
    <row r="33" spans="2:21" s="65" customFormat="1" ht="22.5">
      <c r="B33" s="10" t="s">
        <v>230</v>
      </c>
      <c r="C33" s="60" t="s">
        <v>6</v>
      </c>
      <c r="D33" s="7" t="s">
        <v>85</v>
      </c>
      <c r="E33" s="159" t="s">
        <v>231</v>
      </c>
      <c r="F33" s="160"/>
      <c r="G33" s="161"/>
      <c r="H33" s="15"/>
      <c r="I33" s="2">
        <v>0</v>
      </c>
      <c r="J33" s="3">
        <v>20928.34</v>
      </c>
      <c r="K33" s="61">
        <f t="shared" si="0"/>
        <v>0</v>
      </c>
      <c r="L33" s="62"/>
      <c r="M33" s="63" t="str">
        <f t="shared" si="1"/>
        <v>33411302995130000130</v>
      </c>
      <c r="N33" s="64"/>
      <c r="O33" s="64"/>
      <c r="P33" s="64"/>
      <c r="Q33" s="64"/>
      <c r="R33" s="64"/>
      <c r="S33" s="64"/>
      <c r="T33" s="64"/>
      <c r="U33" s="64"/>
    </row>
    <row r="34" spans="2:21" s="65" customFormat="1" ht="45">
      <c r="B34" s="10" t="s">
        <v>232</v>
      </c>
      <c r="C34" s="60" t="s">
        <v>6</v>
      </c>
      <c r="D34" s="7" t="s">
        <v>85</v>
      </c>
      <c r="E34" s="159" t="s">
        <v>233</v>
      </c>
      <c r="F34" s="160"/>
      <c r="G34" s="161"/>
      <c r="H34" s="15"/>
      <c r="I34" s="2">
        <v>500000</v>
      </c>
      <c r="J34" s="3">
        <v>2630200.6</v>
      </c>
      <c r="K34" s="61">
        <f t="shared" si="0"/>
        <v>0</v>
      </c>
      <c r="L34" s="62"/>
      <c r="M34" s="63" t="str">
        <f t="shared" si="1"/>
        <v>33411406013130000430</v>
      </c>
      <c r="N34" s="64"/>
      <c r="O34" s="64"/>
      <c r="P34" s="64"/>
      <c r="Q34" s="64"/>
      <c r="R34" s="64"/>
      <c r="S34" s="64"/>
      <c r="T34" s="64"/>
      <c r="U34" s="64"/>
    </row>
    <row r="35" spans="2:21" s="65" customFormat="1" ht="22.5">
      <c r="B35" s="10" t="s">
        <v>234</v>
      </c>
      <c r="C35" s="60" t="s">
        <v>6</v>
      </c>
      <c r="D35" s="7" t="s">
        <v>62</v>
      </c>
      <c r="E35" s="159" t="s">
        <v>235</v>
      </c>
      <c r="F35" s="160"/>
      <c r="G35" s="161"/>
      <c r="H35" s="15"/>
      <c r="I35" s="2">
        <v>5087788</v>
      </c>
      <c r="J35" s="3">
        <v>5087788</v>
      </c>
      <c r="K35" s="61">
        <f t="shared" si="0"/>
        <v>0</v>
      </c>
      <c r="L35" s="62"/>
      <c r="M35" s="63" t="str">
        <f t="shared" si="1"/>
        <v>49220225555130000150</v>
      </c>
      <c r="N35" s="64"/>
      <c r="O35" s="64"/>
      <c r="P35" s="64"/>
      <c r="Q35" s="64"/>
      <c r="R35" s="64"/>
      <c r="S35" s="64"/>
      <c r="T35" s="64"/>
      <c r="U35" s="64"/>
    </row>
    <row r="36" spans="2:21" s="65" customFormat="1">
      <c r="B36" s="10" t="s">
        <v>236</v>
      </c>
      <c r="C36" s="60" t="s">
        <v>6</v>
      </c>
      <c r="D36" s="7" t="s">
        <v>62</v>
      </c>
      <c r="E36" s="159" t="s">
        <v>237</v>
      </c>
      <c r="F36" s="160"/>
      <c r="G36" s="161"/>
      <c r="H36" s="15"/>
      <c r="I36" s="2">
        <v>43305287.280000001</v>
      </c>
      <c r="J36" s="3">
        <v>43305286.719999999</v>
      </c>
      <c r="K36" s="61">
        <f t="shared" si="0"/>
        <v>0.56000000000000005</v>
      </c>
      <c r="L36" s="62"/>
      <c r="M36" s="63" t="str">
        <f t="shared" si="1"/>
        <v>49220229999130000150</v>
      </c>
      <c r="N36" s="64"/>
      <c r="O36" s="64"/>
      <c r="P36" s="64"/>
      <c r="Q36" s="64"/>
      <c r="R36" s="64"/>
      <c r="S36" s="64"/>
      <c r="T36" s="64"/>
      <c r="U36" s="64"/>
    </row>
    <row r="37" spans="2:21" s="65" customFormat="1" ht="56.25">
      <c r="B37" s="10" t="s">
        <v>238</v>
      </c>
      <c r="C37" s="60" t="s">
        <v>6</v>
      </c>
      <c r="D37" s="7" t="s">
        <v>62</v>
      </c>
      <c r="E37" s="159" t="s">
        <v>239</v>
      </c>
      <c r="F37" s="160"/>
      <c r="G37" s="161"/>
      <c r="H37" s="15"/>
      <c r="I37" s="2">
        <v>74635000</v>
      </c>
      <c r="J37" s="3">
        <v>74635000</v>
      </c>
      <c r="K37" s="61">
        <f t="shared" si="0"/>
        <v>0</v>
      </c>
      <c r="L37" s="62"/>
      <c r="M37" s="63" t="str">
        <f t="shared" si="1"/>
        <v>49220245424130000150</v>
      </c>
      <c r="N37" s="64"/>
      <c r="O37" s="64"/>
      <c r="P37" s="64"/>
      <c r="Q37" s="64"/>
      <c r="R37" s="64"/>
      <c r="S37" s="64"/>
      <c r="T37" s="64"/>
      <c r="U37" s="64"/>
    </row>
    <row r="38" spans="2:21" s="65" customFormat="1" ht="22.5">
      <c r="B38" s="10" t="s">
        <v>240</v>
      </c>
      <c r="C38" s="60" t="s">
        <v>6</v>
      </c>
      <c r="D38" s="7" t="s">
        <v>62</v>
      </c>
      <c r="E38" s="159" t="s">
        <v>241</v>
      </c>
      <c r="F38" s="160"/>
      <c r="G38" s="161"/>
      <c r="H38" s="15"/>
      <c r="I38" s="2">
        <v>12339038.369999999</v>
      </c>
      <c r="J38" s="3">
        <v>12338657.66</v>
      </c>
      <c r="K38" s="61">
        <f t="shared" si="0"/>
        <v>380.71</v>
      </c>
      <c r="L38" s="62"/>
      <c r="M38" s="63" t="str">
        <f t="shared" si="1"/>
        <v>49220249999130000150</v>
      </c>
      <c r="N38" s="64"/>
      <c r="O38" s="64"/>
      <c r="P38" s="64"/>
      <c r="Q38" s="64"/>
      <c r="R38" s="64"/>
      <c r="S38" s="64"/>
      <c r="T38" s="64"/>
      <c r="U38" s="64"/>
    </row>
    <row r="39" spans="2:21" ht="0.75" customHeight="1" thickBot="1">
      <c r="B39" s="66"/>
      <c r="C39" s="67"/>
      <c r="D39" s="68"/>
      <c r="E39" s="183"/>
      <c r="F39" s="183"/>
      <c r="G39" s="183"/>
      <c r="H39" s="208"/>
      <c r="I39" s="71"/>
      <c r="J39" s="72"/>
      <c r="K39" s="73"/>
      <c r="L39" s="74"/>
    </row>
    <row r="40" spans="2:21">
      <c r="B40" s="75"/>
      <c r="C40" s="76"/>
      <c r="D40" s="29"/>
      <c r="E40" s="29"/>
      <c r="F40" s="29"/>
      <c r="G40" s="29"/>
      <c r="H40" s="29"/>
      <c r="I40" s="77"/>
      <c r="J40" s="77"/>
      <c r="K40" s="29"/>
      <c r="L40" s="21"/>
    </row>
    <row r="41" spans="2:21" ht="12.75" customHeight="1">
      <c r="B41" s="171" t="s">
        <v>24</v>
      </c>
      <c r="C41" s="171"/>
      <c r="D41" s="171"/>
      <c r="E41" s="171"/>
      <c r="F41" s="171"/>
      <c r="G41" s="171"/>
      <c r="H41" s="171"/>
      <c r="I41" s="171"/>
      <c r="J41" s="171"/>
      <c r="K41" s="171"/>
      <c r="L41" s="78"/>
    </row>
    <row r="42" spans="2:21">
      <c r="B42" s="37"/>
      <c r="C42" s="37"/>
      <c r="D42" s="38"/>
      <c r="E42" s="38"/>
      <c r="F42" s="38"/>
      <c r="G42" s="38"/>
      <c r="H42" s="38"/>
      <c r="I42" s="39"/>
      <c r="J42" s="39"/>
      <c r="K42" s="31" t="s">
        <v>20</v>
      </c>
      <c r="L42" s="79"/>
    </row>
    <row r="43" spans="2:21" ht="12.75" customHeight="1">
      <c r="B43" s="185" t="s">
        <v>39</v>
      </c>
      <c r="C43" s="173" t="s">
        <v>40</v>
      </c>
      <c r="D43" s="190" t="s">
        <v>44</v>
      </c>
      <c r="E43" s="191"/>
      <c r="F43" s="191"/>
      <c r="G43" s="192"/>
      <c r="H43" s="174"/>
      <c r="I43" s="173" t="s">
        <v>42</v>
      </c>
      <c r="J43" s="173" t="s">
        <v>23</v>
      </c>
      <c r="K43" s="172" t="s">
        <v>43</v>
      </c>
      <c r="L43" s="42"/>
    </row>
    <row r="44" spans="2:21">
      <c r="B44" s="185"/>
      <c r="C44" s="173"/>
      <c r="D44" s="193"/>
      <c r="E44" s="194"/>
      <c r="F44" s="194"/>
      <c r="G44" s="195"/>
      <c r="H44" s="175"/>
      <c r="I44" s="173"/>
      <c r="J44" s="173"/>
      <c r="K44" s="172"/>
      <c r="L44" s="42"/>
    </row>
    <row r="45" spans="2:21">
      <c r="B45" s="185"/>
      <c r="C45" s="173"/>
      <c r="D45" s="196"/>
      <c r="E45" s="197"/>
      <c r="F45" s="197"/>
      <c r="G45" s="198"/>
      <c r="H45" s="176"/>
      <c r="I45" s="173"/>
      <c r="J45" s="173"/>
      <c r="K45" s="172"/>
      <c r="L45" s="42"/>
    </row>
    <row r="46" spans="2:21" ht="13.5" thickBot="1">
      <c r="B46" s="43">
        <v>1</v>
      </c>
      <c r="C46" s="80">
        <v>2</v>
      </c>
      <c r="D46" s="199">
        <v>3</v>
      </c>
      <c r="E46" s="200"/>
      <c r="F46" s="200"/>
      <c r="G46" s="201"/>
      <c r="H46" s="45"/>
      <c r="I46" s="81" t="s">
        <v>2</v>
      </c>
      <c r="J46" s="81" t="s">
        <v>25</v>
      </c>
      <c r="K46" s="82" t="s">
        <v>26</v>
      </c>
      <c r="L46" s="48"/>
    </row>
    <row r="47" spans="2:21">
      <c r="B47" s="49" t="s">
        <v>5</v>
      </c>
      <c r="C47" s="50" t="s">
        <v>7</v>
      </c>
      <c r="D47" s="202" t="s">
        <v>17</v>
      </c>
      <c r="E47" s="203"/>
      <c r="F47" s="203"/>
      <c r="G47" s="204"/>
      <c r="H47" s="51"/>
      <c r="I47" s="83">
        <v>182498401.03999999</v>
      </c>
      <c r="J47" s="83">
        <v>175422269.03999999</v>
      </c>
      <c r="K47" s="53">
        <v>7076132</v>
      </c>
    </row>
    <row r="48" spans="2:21" ht="12.75" customHeight="1">
      <c r="B48" s="54" t="s">
        <v>4</v>
      </c>
      <c r="C48" s="55"/>
      <c r="D48" s="205"/>
      <c r="E48" s="206"/>
      <c r="F48" s="206"/>
      <c r="G48" s="207"/>
      <c r="H48" s="56"/>
      <c r="I48" s="84"/>
      <c r="J48" s="85"/>
      <c r="K48" s="86"/>
    </row>
    <row r="49" spans="2:21" s="65" customFormat="1">
      <c r="B49" s="10">
        <v>0</v>
      </c>
      <c r="C49" s="87" t="s">
        <v>7</v>
      </c>
      <c r="D49" s="7" t="s">
        <v>69</v>
      </c>
      <c r="E49" s="8" t="s">
        <v>82</v>
      </c>
      <c r="F49" s="8" t="s">
        <v>83</v>
      </c>
      <c r="G49" s="9" t="s">
        <v>69</v>
      </c>
      <c r="H49" s="16"/>
      <c r="I49" s="11"/>
      <c r="J49" s="12">
        <v>0</v>
      </c>
      <c r="K49" s="88">
        <f t="shared" ref="K49:K80" si="2">IF(IF(I49="",0,I49)=0,0,(IF(I49&gt;0,IF(J49&gt;I49,0,I49-J49),IF(J49&gt;I49,I49-J49,0))))</f>
        <v>0</v>
      </c>
      <c r="L49" s="89" t="s">
        <v>81</v>
      </c>
      <c r="M49" s="63" t="str">
        <f t="shared" ref="M49:M80" si="3">IF(D49="","000",D49)&amp;IF(E49="","0000",E49)&amp;IF(F49="","0000000000",F49)&amp;IF(G49="","000",G49)&amp;H49</f>
        <v>00000000000000000000</v>
      </c>
      <c r="N49" s="64"/>
      <c r="O49" s="64"/>
      <c r="P49" s="64"/>
      <c r="Q49" s="64"/>
      <c r="R49" s="64"/>
      <c r="S49" s="64"/>
      <c r="T49" s="64"/>
      <c r="U49" s="64"/>
    </row>
    <row r="50" spans="2:21" s="65" customFormat="1">
      <c r="B50" s="10" t="s">
        <v>84</v>
      </c>
      <c r="C50" s="87" t="s">
        <v>7</v>
      </c>
      <c r="D50" s="7" t="s">
        <v>85</v>
      </c>
      <c r="E50" s="8" t="s">
        <v>86</v>
      </c>
      <c r="F50" s="8" t="s">
        <v>87</v>
      </c>
      <c r="G50" s="9" t="s">
        <v>88</v>
      </c>
      <c r="H50" s="16"/>
      <c r="I50" s="11">
        <v>235200</v>
      </c>
      <c r="J50" s="12">
        <v>235200</v>
      </c>
      <c r="K50" s="88">
        <f t="shared" si="2"/>
        <v>0</v>
      </c>
      <c r="L50" s="89"/>
      <c r="M50" s="63" t="str">
        <f t="shared" si="3"/>
        <v>33401069900029000540</v>
      </c>
      <c r="N50" s="64"/>
      <c r="O50" s="64"/>
      <c r="P50" s="64"/>
      <c r="Q50" s="64"/>
      <c r="R50" s="64"/>
      <c r="S50" s="64"/>
      <c r="T50" s="64"/>
      <c r="U50" s="64"/>
    </row>
    <row r="51" spans="2:21" s="65" customFormat="1">
      <c r="B51" s="10" t="s">
        <v>89</v>
      </c>
      <c r="C51" s="87" t="s">
        <v>7</v>
      </c>
      <c r="D51" s="7" t="s">
        <v>85</v>
      </c>
      <c r="E51" s="8" t="s">
        <v>90</v>
      </c>
      <c r="F51" s="8" t="s">
        <v>91</v>
      </c>
      <c r="G51" s="9" t="s">
        <v>92</v>
      </c>
      <c r="H51" s="16"/>
      <c r="I51" s="11">
        <v>326490</v>
      </c>
      <c r="J51" s="12">
        <v>326490</v>
      </c>
      <c r="K51" s="88">
        <f t="shared" si="2"/>
        <v>0</v>
      </c>
      <c r="L51" s="89"/>
      <c r="M51" s="63" t="str">
        <f t="shared" si="3"/>
        <v>33401079900028800244</v>
      </c>
      <c r="N51" s="64"/>
      <c r="O51" s="64"/>
      <c r="P51" s="64"/>
      <c r="Q51" s="64"/>
      <c r="R51" s="64"/>
      <c r="S51" s="64"/>
      <c r="T51" s="64"/>
      <c r="U51" s="64"/>
    </row>
    <row r="52" spans="2:21" s="65" customFormat="1">
      <c r="B52" s="10" t="s">
        <v>93</v>
      </c>
      <c r="C52" s="87" t="s">
        <v>7</v>
      </c>
      <c r="D52" s="7" t="s">
        <v>85</v>
      </c>
      <c r="E52" s="8" t="s">
        <v>94</v>
      </c>
      <c r="F52" s="8" t="s">
        <v>95</v>
      </c>
      <c r="G52" s="9" t="s">
        <v>96</v>
      </c>
      <c r="H52" s="16"/>
      <c r="I52" s="11">
        <v>100000</v>
      </c>
      <c r="J52" s="12">
        <v>0</v>
      </c>
      <c r="K52" s="88">
        <f t="shared" si="2"/>
        <v>100000</v>
      </c>
      <c r="L52" s="89"/>
      <c r="M52" s="63" t="str">
        <f t="shared" si="3"/>
        <v>33401119900023200870</v>
      </c>
      <c r="N52" s="64"/>
      <c r="O52" s="64"/>
      <c r="P52" s="64"/>
      <c r="Q52" s="64"/>
      <c r="R52" s="64"/>
      <c r="S52" s="64"/>
      <c r="T52" s="64"/>
      <c r="U52" s="64"/>
    </row>
    <row r="53" spans="2:21" s="65" customFormat="1">
      <c r="B53" s="10" t="s">
        <v>89</v>
      </c>
      <c r="C53" s="87" t="s">
        <v>7</v>
      </c>
      <c r="D53" s="7" t="s">
        <v>85</v>
      </c>
      <c r="E53" s="8" t="s">
        <v>97</v>
      </c>
      <c r="F53" s="8" t="s">
        <v>98</v>
      </c>
      <c r="G53" s="9" t="s">
        <v>92</v>
      </c>
      <c r="H53" s="16"/>
      <c r="I53" s="11">
        <v>300000</v>
      </c>
      <c r="J53" s="12">
        <v>300000</v>
      </c>
      <c r="K53" s="88">
        <f t="shared" si="2"/>
        <v>0</v>
      </c>
      <c r="L53" s="89"/>
      <c r="M53" s="63" t="str">
        <f t="shared" si="3"/>
        <v>33401131660072090244</v>
      </c>
      <c r="N53" s="64"/>
      <c r="O53" s="64"/>
      <c r="P53" s="64"/>
      <c r="Q53" s="64"/>
      <c r="R53" s="64"/>
      <c r="S53" s="64"/>
      <c r="T53" s="64"/>
      <c r="U53" s="64"/>
    </row>
    <row r="54" spans="2:21" s="65" customFormat="1">
      <c r="B54" s="10" t="s">
        <v>89</v>
      </c>
      <c r="C54" s="87" t="s">
        <v>7</v>
      </c>
      <c r="D54" s="7" t="s">
        <v>85</v>
      </c>
      <c r="E54" s="8" t="s">
        <v>97</v>
      </c>
      <c r="F54" s="8" t="s">
        <v>99</v>
      </c>
      <c r="G54" s="9" t="s">
        <v>92</v>
      </c>
      <c r="H54" s="16"/>
      <c r="I54" s="11">
        <v>120000</v>
      </c>
      <c r="J54" s="12">
        <v>120000</v>
      </c>
      <c r="K54" s="88">
        <f t="shared" si="2"/>
        <v>0</v>
      </c>
      <c r="L54" s="89"/>
      <c r="M54" s="63" t="str">
        <f t="shared" si="3"/>
        <v>334011316600S2090244</v>
      </c>
      <c r="N54" s="64"/>
      <c r="O54" s="64"/>
      <c r="P54" s="64"/>
      <c r="Q54" s="64"/>
      <c r="R54" s="64"/>
      <c r="S54" s="64"/>
      <c r="T54" s="64"/>
      <c r="U54" s="64"/>
    </row>
    <row r="55" spans="2:21" s="65" customFormat="1" ht="33.75">
      <c r="B55" s="10" t="s">
        <v>100</v>
      </c>
      <c r="C55" s="87" t="s">
        <v>7</v>
      </c>
      <c r="D55" s="7" t="s">
        <v>85</v>
      </c>
      <c r="E55" s="8" t="s">
        <v>97</v>
      </c>
      <c r="F55" s="8" t="s">
        <v>101</v>
      </c>
      <c r="G55" s="9" t="s">
        <v>102</v>
      </c>
      <c r="H55" s="16"/>
      <c r="I55" s="11">
        <v>0</v>
      </c>
      <c r="J55" s="12">
        <v>0</v>
      </c>
      <c r="K55" s="88">
        <f t="shared" si="2"/>
        <v>0</v>
      </c>
      <c r="L55" s="89"/>
      <c r="M55" s="63" t="str">
        <f t="shared" si="3"/>
        <v>33401139900023400831</v>
      </c>
      <c r="N55" s="64"/>
      <c r="O55" s="64"/>
      <c r="P55" s="64"/>
      <c r="Q55" s="64"/>
      <c r="R55" s="64"/>
      <c r="S55" s="64"/>
      <c r="T55" s="64"/>
      <c r="U55" s="64"/>
    </row>
    <row r="56" spans="2:21" s="65" customFormat="1">
      <c r="B56" s="10" t="s">
        <v>89</v>
      </c>
      <c r="C56" s="87" t="s">
        <v>7</v>
      </c>
      <c r="D56" s="7" t="s">
        <v>85</v>
      </c>
      <c r="E56" s="8" t="s">
        <v>97</v>
      </c>
      <c r="F56" s="8" t="s">
        <v>103</v>
      </c>
      <c r="G56" s="9" t="s">
        <v>92</v>
      </c>
      <c r="H56" s="16"/>
      <c r="I56" s="11">
        <v>44500</v>
      </c>
      <c r="J56" s="12">
        <v>44500</v>
      </c>
      <c r="K56" s="88">
        <f t="shared" si="2"/>
        <v>0</v>
      </c>
      <c r="L56" s="89"/>
      <c r="M56" s="63" t="str">
        <f t="shared" si="3"/>
        <v>33401139900023750244</v>
      </c>
      <c r="N56" s="64"/>
      <c r="O56" s="64"/>
      <c r="P56" s="64"/>
      <c r="Q56" s="64"/>
      <c r="R56" s="64"/>
      <c r="S56" s="64"/>
      <c r="T56" s="64"/>
      <c r="U56" s="64"/>
    </row>
    <row r="57" spans="2:21" s="65" customFormat="1">
      <c r="B57" s="10" t="s">
        <v>104</v>
      </c>
      <c r="C57" s="87" t="s">
        <v>7</v>
      </c>
      <c r="D57" s="7" t="s">
        <v>85</v>
      </c>
      <c r="E57" s="8" t="s">
        <v>97</v>
      </c>
      <c r="F57" s="8" t="s">
        <v>105</v>
      </c>
      <c r="G57" s="9" t="s">
        <v>106</v>
      </c>
      <c r="H57" s="16"/>
      <c r="I57" s="11">
        <v>796593.21</v>
      </c>
      <c r="J57" s="12">
        <v>565000</v>
      </c>
      <c r="K57" s="88">
        <f t="shared" si="2"/>
        <v>231593.21</v>
      </c>
      <c r="L57" s="89"/>
      <c r="M57" s="63" t="str">
        <f t="shared" si="3"/>
        <v>33401139900024700853</v>
      </c>
      <c r="N57" s="64"/>
      <c r="O57" s="64"/>
      <c r="P57" s="64"/>
      <c r="Q57" s="64"/>
      <c r="R57" s="64"/>
      <c r="S57" s="64"/>
      <c r="T57" s="64"/>
      <c r="U57" s="64"/>
    </row>
    <row r="58" spans="2:21" s="65" customFormat="1">
      <c r="B58" s="10" t="s">
        <v>89</v>
      </c>
      <c r="C58" s="87" t="s">
        <v>7</v>
      </c>
      <c r="D58" s="7" t="s">
        <v>85</v>
      </c>
      <c r="E58" s="8" t="s">
        <v>97</v>
      </c>
      <c r="F58" s="8" t="s">
        <v>107</v>
      </c>
      <c r="G58" s="9" t="s">
        <v>92</v>
      </c>
      <c r="H58" s="16"/>
      <c r="I58" s="11">
        <v>289097</v>
      </c>
      <c r="J58" s="12">
        <v>289075.44</v>
      </c>
      <c r="K58" s="88">
        <f t="shared" si="2"/>
        <v>21.56</v>
      </c>
      <c r="L58" s="89"/>
      <c r="M58" s="63" t="str">
        <f t="shared" si="3"/>
        <v>33401139900028600244</v>
      </c>
      <c r="N58" s="64"/>
      <c r="O58" s="64"/>
      <c r="P58" s="64"/>
      <c r="Q58" s="64"/>
      <c r="R58" s="64"/>
      <c r="S58" s="64"/>
      <c r="T58" s="64"/>
      <c r="U58" s="64"/>
    </row>
    <row r="59" spans="2:21" s="65" customFormat="1">
      <c r="B59" s="10" t="s">
        <v>89</v>
      </c>
      <c r="C59" s="87" t="s">
        <v>7</v>
      </c>
      <c r="D59" s="7" t="s">
        <v>85</v>
      </c>
      <c r="E59" s="8" t="s">
        <v>108</v>
      </c>
      <c r="F59" s="8" t="s">
        <v>109</v>
      </c>
      <c r="G59" s="9" t="s">
        <v>92</v>
      </c>
      <c r="H59" s="16"/>
      <c r="I59" s="11">
        <v>200000</v>
      </c>
      <c r="J59" s="12">
        <v>13000</v>
      </c>
      <c r="K59" s="88">
        <f t="shared" si="2"/>
        <v>187000</v>
      </c>
      <c r="L59" s="89"/>
      <c r="M59" s="63" t="str">
        <f t="shared" si="3"/>
        <v>33403092110024200244</v>
      </c>
      <c r="N59" s="64"/>
      <c r="O59" s="64"/>
      <c r="P59" s="64"/>
      <c r="Q59" s="64"/>
      <c r="R59" s="64"/>
      <c r="S59" s="64"/>
      <c r="T59" s="64"/>
      <c r="U59" s="64"/>
    </row>
    <row r="60" spans="2:21" s="65" customFormat="1">
      <c r="B60" s="10" t="s">
        <v>89</v>
      </c>
      <c r="C60" s="87" t="s">
        <v>7</v>
      </c>
      <c r="D60" s="7" t="s">
        <v>85</v>
      </c>
      <c r="E60" s="8" t="s">
        <v>110</v>
      </c>
      <c r="F60" s="8" t="s">
        <v>111</v>
      </c>
      <c r="G60" s="9" t="s">
        <v>92</v>
      </c>
      <c r="H60" s="16"/>
      <c r="I60" s="11">
        <v>500000</v>
      </c>
      <c r="J60" s="12">
        <v>144509</v>
      </c>
      <c r="K60" s="88">
        <f t="shared" si="2"/>
        <v>355491</v>
      </c>
      <c r="L60" s="89"/>
      <c r="M60" s="63" t="str">
        <f t="shared" si="3"/>
        <v>33403102200024200244</v>
      </c>
      <c r="N60" s="64"/>
      <c r="O60" s="64"/>
      <c r="P60" s="64"/>
      <c r="Q60" s="64"/>
      <c r="R60" s="64"/>
      <c r="S60" s="64"/>
      <c r="T60" s="64"/>
      <c r="U60" s="64"/>
    </row>
    <row r="61" spans="2:21" s="65" customFormat="1" ht="45">
      <c r="B61" s="10" t="s">
        <v>112</v>
      </c>
      <c r="C61" s="87" t="s">
        <v>7</v>
      </c>
      <c r="D61" s="7" t="s">
        <v>85</v>
      </c>
      <c r="E61" s="8" t="s">
        <v>113</v>
      </c>
      <c r="F61" s="8" t="s">
        <v>101</v>
      </c>
      <c r="G61" s="9" t="s">
        <v>114</v>
      </c>
      <c r="H61" s="16"/>
      <c r="I61" s="11">
        <v>300000</v>
      </c>
      <c r="J61" s="12">
        <v>268100</v>
      </c>
      <c r="K61" s="88">
        <f t="shared" si="2"/>
        <v>31900</v>
      </c>
      <c r="L61" s="89"/>
      <c r="M61" s="63" t="str">
        <f t="shared" si="3"/>
        <v>33403149900023400123</v>
      </c>
      <c r="N61" s="64"/>
      <c r="O61" s="64"/>
      <c r="P61" s="64"/>
      <c r="Q61" s="64"/>
      <c r="R61" s="64"/>
      <c r="S61" s="64"/>
      <c r="T61" s="64"/>
      <c r="U61" s="64"/>
    </row>
    <row r="62" spans="2:21" s="65" customFormat="1">
      <c r="B62" s="10" t="s">
        <v>89</v>
      </c>
      <c r="C62" s="87" t="s">
        <v>7</v>
      </c>
      <c r="D62" s="7" t="s">
        <v>85</v>
      </c>
      <c r="E62" s="8" t="s">
        <v>115</v>
      </c>
      <c r="F62" s="8" t="s">
        <v>116</v>
      </c>
      <c r="G62" s="9" t="s">
        <v>92</v>
      </c>
      <c r="H62" s="16"/>
      <c r="I62" s="11">
        <v>10000</v>
      </c>
      <c r="J62" s="12">
        <v>1284.9000000000001</v>
      </c>
      <c r="K62" s="88">
        <f t="shared" si="2"/>
        <v>8715.1</v>
      </c>
      <c r="L62" s="89"/>
      <c r="M62" s="63" t="str">
        <f t="shared" si="3"/>
        <v>33404089900028700244</v>
      </c>
      <c r="N62" s="64"/>
      <c r="O62" s="64"/>
      <c r="P62" s="64"/>
      <c r="Q62" s="64"/>
      <c r="R62" s="64"/>
      <c r="S62" s="64"/>
      <c r="T62" s="64"/>
      <c r="U62" s="64"/>
    </row>
    <row r="63" spans="2:21" s="65" customFormat="1">
      <c r="B63" s="10" t="s">
        <v>89</v>
      </c>
      <c r="C63" s="87" t="s">
        <v>7</v>
      </c>
      <c r="D63" s="7" t="s">
        <v>85</v>
      </c>
      <c r="E63" s="8" t="s">
        <v>117</v>
      </c>
      <c r="F63" s="8" t="s">
        <v>118</v>
      </c>
      <c r="G63" s="9" t="s">
        <v>92</v>
      </c>
      <c r="H63" s="16"/>
      <c r="I63" s="11">
        <v>2298500</v>
      </c>
      <c r="J63" s="12">
        <v>2291692.46</v>
      </c>
      <c r="K63" s="88">
        <f t="shared" si="2"/>
        <v>6807.54</v>
      </c>
      <c r="L63" s="89"/>
      <c r="M63" s="63" t="str">
        <f t="shared" si="3"/>
        <v>33404091400026800244</v>
      </c>
      <c r="N63" s="64"/>
      <c r="O63" s="64"/>
      <c r="P63" s="64"/>
      <c r="Q63" s="64"/>
      <c r="R63" s="64"/>
      <c r="S63" s="64"/>
      <c r="T63" s="64"/>
      <c r="U63" s="64"/>
    </row>
    <row r="64" spans="2:21" s="65" customFormat="1" ht="22.5">
      <c r="B64" s="10" t="s">
        <v>119</v>
      </c>
      <c r="C64" s="87" t="s">
        <v>7</v>
      </c>
      <c r="D64" s="7" t="s">
        <v>85</v>
      </c>
      <c r="E64" s="8" t="s">
        <v>117</v>
      </c>
      <c r="F64" s="8" t="s">
        <v>120</v>
      </c>
      <c r="G64" s="9" t="s">
        <v>121</v>
      </c>
      <c r="H64" s="16"/>
      <c r="I64" s="11"/>
      <c r="J64" s="12">
        <v>0</v>
      </c>
      <c r="K64" s="88">
        <f t="shared" si="2"/>
        <v>0</v>
      </c>
      <c r="L64" s="89"/>
      <c r="M64" s="63" t="str">
        <f t="shared" si="3"/>
        <v>33404091500023900243</v>
      </c>
      <c r="N64" s="64"/>
      <c r="O64" s="64"/>
      <c r="P64" s="64"/>
      <c r="Q64" s="64"/>
      <c r="R64" s="64"/>
      <c r="S64" s="64"/>
      <c r="T64" s="64"/>
      <c r="U64" s="64"/>
    </row>
    <row r="65" spans="2:21" s="65" customFormat="1">
      <c r="B65" s="10" t="s">
        <v>89</v>
      </c>
      <c r="C65" s="87" t="s">
        <v>7</v>
      </c>
      <c r="D65" s="7" t="s">
        <v>85</v>
      </c>
      <c r="E65" s="8" t="s">
        <v>117</v>
      </c>
      <c r="F65" s="8" t="s">
        <v>120</v>
      </c>
      <c r="G65" s="9" t="s">
        <v>92</v>
      </c>
      <c r="H65" s="16"/>
      <c r="I65" s="11">
        <v>6905457</v>
      </c>
      <c r="J65" s="12">
        <v>5328268.6100000003</v>
      </c>
      <c r="K65" s="88">
        <f t="shared" si="2"/>
        <v>1577188.39</v>
      </c>
      <c r="L65" s="89"/>
      <c r="M65" s="63" t="str">
        <f t="shared" si="3"/>
        <v>33404091500023900244</v>
      </c>
      <c r="N65" s="64"/>
      <c r="O65" s="64"/>
      <c r="P65" s="64"/>
      <c r="Q65" s="64"/>
      <c r="R65" s="64"/>
      <c r="S65" s="64"/>
      <c r="T65" s="64"/>
      <c r="U65" s="64"/>
    </row>
    <row r="66" spans="2:21" s="65" customFormat="1">
      <c r="B66" s="10" t="s">
        <v>89</v>
      </c>
      <c r="C66" s="87" t="s">
        <v>7</v>
      </c>
      <c r="D66" s="7" t="s">
        <v>85</v>
      </c>
      <c r="E66" s="8" t="s">
        <v>117</v>
      </c>
      <c r="F66" s="8" t="s">
        <v>122</v>
      </c>
      <c r="G66" s="9" t="s">
        <v>92</v>
      </c>
      <c r="H66" s="16"/>
      <c r="I66" s="11">
        <v>834039.83</v>
      </c>
      <c r="J66" s="12">
        <v>834039.83</v>
      </c>
      <c r="K66" s="88">
        <f t="shared" si="2"/>
        <v>0</v>
      </c>
      <c r="L66" s="89"/>
      <c r="M66" s="63" t="str">
        <f t="shared" si="3"/>
        <v>33404091500023910244</v>
      </c>
      <c r="N66" s="64"/>
      <c r="O66" s="64"/>
      <c r="P66" s="64"/>
      <c r="Q66" s="64"/>
      <c r="R66" s="64"/>
      <c r="S66" s="64"/>
      <c r="T66" s="64"/>
      <c r="U66" s="64"/>
    </row>
    <row r="67" spans="2:21" s="65" customFormat="1">
      <c r="B67" s="10" t="s">
        <v>89</v>
      </c>
      <c r="C67" s="87" t="s">
        <v>7</v>
      </c>
      <c r="D67" s="7" t="s">
        <v>85</v>
      </c>
      <c r="E67" s="8" t="s">
        <v>117</v>
      </c>
      <c r="F67" s="8" t="s">
        <v>123</v>
      </c>
      <c r="G67" s="9" t="s">
        <v>92</v>
      </c>
      <c r="H67" s="16"/>
      <c r="I67" s="11">
        <v>12054000</v>
      </c>
      <c r="J67" s="12">
        <v>12054000</v>
      </c>
      <c r="K67" s="88">
        <f t="shared" si="2"/>
        <v>0</v>
      </c>
      <c r="L67" s="89"/>
      <c r="M67" s="63" t="str">
        <f t="shared" si="3"/>
        <v>33404091500071520244</v>
      </c>
      <c r="N67" s="64"/>
      <c r="O67" s="64"/>
      <c r="P67" s="64"/>
      <c r="Q67" s="64"/>
      <c r="R67" s="64"/>
      <c r="S67" s="64"/>
      <c r="T67" s="64"/>
      <c r="U67" s="64"/>
    </row>
    <row r="68" spans="2:21" s="65" customFormat="1">
      <c r="B68" s="10" t="s">
        <v>89</v>
      </c>
      <c r="C68" s="87" t="s">
        <v>7</v>
      </c>
      <c r="D68" s="7" t="s">
        <v>85</v>
      </c>
      <c r="E68" s="8" t="s">
        <v>117</v>
      </c>
      <c r="F68" s="8" t="s">
        <v>124</v>
      </c>
      <c r="G68" s="9" t="s">
        <v>92</v>
      </c>
      <c r="H68" s="16"/>
      <c r="I68" s="11">
        <v>25882100</v>
      </c>
      <c r="J68" s="12">
        <v>25882099.440000001</v>
      </c>
      <c r="K68" s="88">
        <f t="shared" si="2"/>
        <v>0.56000000000000005</v>
      </c>
      <c r="L68" s="89"/>
      <c r="M68" s="63" t="str">
        <f t="shared" si="3"/>
        <v>33404091500071540244</v>
      </c>
      <c r="N68" s="64"/>
      <c r="O68" s="64"/>
      <c r="P68" s="64"/>
      <c r="Q68" s="64"/>
      <c r="R68" s="64"/>
      <c r="S68" s="64"/>
      <c r="T68" s="64"/>
      <c r="U68" s="64"/>
    </row>
    <row r="69" spans="2:21" s="65" customFormat="1">
      <c r="B69" s="10" t="s">
        <v>89</v>
      </c>
      <c r="C69" s="87" t="s">
        <v>7</v>
      </c>
      <c r="D69" s="7" t="s">
        <v>85</v>
      </c>
      <c r="E69" s="8" t="s">
        <v>117</v>
      </c>
      <c r="F69" s="8" t="s">
        <v>125</v>
      </c>
      <c r="G69" s="9" t="s">
        <v>92</v>
      </c>
      <c r="H69" s="16"/>
      <c r="I69" s="11">
        <v>634422</v>
      </c>
      <c r="J69" s="12">
        <v>634422</v>
      </c>
      <c r="K69" s="88">
        <f t="shared" si="2"/>
        <v>0</v>
      </c>
      <c r="L69" s="89"/>
      <c r="M69" s="63" t="str">
        <f t="shared" si="3"/>
        <v>334040915000S1520244</v>
      </c>
      <c r="N69" s="64"/>
      <c r="O69" s="64"/>
      <c r="P69" s="64"/>
      <c r="Q69" s="64"/>
      <c r="R69" s="64"/>
      <c r="S69" s="64"/>
      <c r="T69" s="64"/>
      <c r="U69" s="64"/>
    </row>
    <row r="70" spans="2:21" s="65" customFormat="1">
      <c r="B70" s="10" t="s">
        <v>89</v>
      </c>
      <c r="C70" s="87" t="s">
        <v>7</v>
      </c>
      <c r="D70" s="7" t="s">
        <v>85</v>
      </c>
      <c r="E70" s="8" t="s">
        <v>117</v>
      </c>
      <c r="F70" s="8" t="s">
        <v>126</v>
      </c>
      <c r="G70" s="9" t="s">
        <v>92</v>
      </c>
      <c r="H70" s="16"/>
      <c r="I70" s="11">
        <v>261437</v>
      </c>
      <c r="J70" s="12">
        <v>261435.36</v>
      </c>
      <c r="K70" s="88">
        <f t="shared" si="2"/>
        <v>1.64</v>
      </c>
      <c r="L70" s="89"/>
      <c r="M70" s="63" t="str">
        <f t="shared" si="3"/>
        <v>334040915000S1540244</v>
      </c>
      <c r="N70" s="64"/>
      <c r="O70" s="64"/>
      <c r="P70" s="64"/>
      <c r="Q70" s="64"/>
      <c r="R70" s="64"/>
      <c r="S70" s="64"/>
      <c r="T70" s="64"/>
      <c r="U70" s="64"/>
    </row>
    <row r="71" spans="2:21" s="65" customFormat="1">
      <c r="B71" s="10" t="s">
        <v>89</v>
      </c>
      <c r="C71" s="87" t="s">
        <v>7</v>
      </c>
      <c r="D71" s="7" t="s">
        <v>85</v>
      </c>
      <c r="E71" s="8" t="s">
        <v>127</v>
      </c>
      <c r="F71" s="8" t="s">
        <v>128</v>
      </c>
      <c r="G71" s="9" t="s">
        <v>92</v>
      </c>
      <c r="H71" s="16"/>
      <c r="I71" s="11">
        <v>1350000</v>
      </c>
      <c r="J71" s="12">
        <v>684700.77</v>
      </c>
      <c r="K71" s="88">
        <f t="shared" si="2"/>
        <v>665299.23</v>
      </c>
      <c r="L71" s="89"/>
      <c r="M71" s="63" t="str">
        <f t="shared" si="3"/>
        <v>33404129900023700244</v>
      </c>
      <c r="N71" s="64"/>
      <c r="O71" s="64"/>
      <c r="P71" s="64"/>
      <c r="Q71" s="64"/>
      <c r="R71" s="64"/>
      <c r="S71" s="64"/>
      <c r="T71" s="64"/>
      <c r="U71" s="64"/>
    </row>
    <row r="72" spans="2:21" s="65" customFormat="1" ht="45">
      <c r="B72" s="10" t="s">
        <v>129</v>
      </c>
      <c r="C72" s="87" t="s">
        <v>7</v>
      </c>
      <c r="D72" s="7" t="s">
        <v>85</v>
      </c>
      <c r="E72" s="8" t="s">
        <v>127</v>
      </c>
      <c r="F72" s="8" t="s">
        <v>128</v>
      </c>
      <c r="G72" s="9" t="s">
        <v>130</v>
      </c>
      <c r="H72" s="16"/>
      <c r="I72" s="11">
        <v>250000</v>
      </c>
      <c r="J72" s="12">
        <v>250000</v>
      </c>
      <c r="K72" s="88">
        <f t="shared" si="2"/>
        <v>0</v>
      </c>
      <c r="L72" s="89"/>
      <c r="M72" s="63" t="str">
        <f t="shared" si="3"/>
        <v>33404129900023700245</v>
      </c>
      <c r="N72" s="64"/>
      <c r="O72" s="64"/>
      <c r="P72" s="64"/>
      <c r="Q72" s="64"/>
      <c r="R72" s="64"/>
      <c r="S72" s="64"/>
      <c r="T72" s="64"/>
      <c r="U72" s="64"/>
    </row>
    <row r="73" spans="2:21" s="65" customFormat="1" ht="22.5">
      <c r="B73" s="10" t="s">
        <v>119</v>
      </c>
      <c r="C73" s="87" t="s">
        <v>7</v>
      </c>
      <c r="D73" s="7" t="s">
        <v>85</v>
      </c>
      <c r="E73" s="8" t="s">
        <v>131</v>
      </c>
      <c r="F73" s="8" t="s">
        <v>132</v>
      </c>
      <c r="G73" s="9" t="s">
        <v>121</v>
      </c>
      <c r="H73" s="16"/>
      <c r="I73" s="11">
        <v>600000</v>
      </c>
      <c r="J73" s="12">
        <v>587153.38</v>
      </c>
      <c r="K73" s="88">
        <f t="shared" si="2"/>
        <v>12846.62</v>
      </c>
      <c r="L73" s="89"/>
      <c r="M73" s="63" t="str">
        <f t="shared" si="3"/>
        <v>33405011710024400243</v>
      </c>
      <c r="N73" s="64"/>
      <c r="O73" s="64"/>
      <c r="P73" s="64"/>
      <c r="Q73" s="64"/>
      <c r="R73" s="64"/>
      <c r="S73" s="64"/>
      <c r="T73" s="64"/>
      <c r="U73" s="64"/>
    </row>
    <row r="74" spans="2:21" s="65" customFormat="1" ht="22.5">
      <c r="B74" s="10" t="s">
        <v>119</v>
      </c>
      <c r="C74" s="87" t="s">
        <v>7</v>
      </c>
      <c r="D74" s="7" t="s">
        <v>85</v>
      </c>
      <c r="E74" s="8" t="s">
        <v>131</v>
      </c>
      <c r="F74" s="8" t="s">
        <v>101</v>
      </c>
      <c r="G74" s="9" t="s">
        <v>121</v>
      </c>
      <c r="H74" s="16"/>
      <c r="I74" s="11">
        <v>24752</v>
      </c>
      <c r="J74" s="12">
        <v>24752</v>
      </c>
      <c r="K74" s="88">
        <f t="shared" si="2"/>
        <v>0</v>
      </c>
      <c r="L74" s="89"/>
      <c r="M74" s="63" t="str">
        <f t="shared" si="3"/>
        <v>33405019900023400243</v>
      </c>
      <c r="N74" s="64"/>
      <c r="O74" s="64"/>
      <c r="P74" s="64"/>
      <c r="Q74" s="64"/>
      <c r="R74" s="64"/>
      <c r="S74" s="64"/>
      <c r="T74" s="64"/>
      <c r="U74" s="64"/>
    </row>
    <row r="75" spans="2:21" s="65" customFormat="1">
      <c r="B75" s="10" t="s">
        <v>89</v>
      </c>
      <c r="C75" s="87" t="s">
        <v>7</v>
      </c>
      <c r="D75" s="7" t="s">
        <v>85</v>
      </c>
      <c r="E75" s="8" t="s">
        <v>131</v>
      </c>
      <c r="F75" s="8" t="s">
        <v>101</v>
      </c>
      <c r="G75" s="9" t="s">
        <v>92</v>
      </c>
      <c r="H75" s="16"/>
      <c r="I75" s="11">
        <v>50919</v>
      </c>
      <c r="J75" s="12">
        <v>30269.13</v>
      </c>
      <c r="K75" s="88">
        <f t="shared" si="2"/>
        <v>20649.87</v>
      </c>
      <c r="L75" s="89"/>
      <c r="M75" s="63" t="str">
        <f t="shared" si="3"/>
        <v>33405019900023400244</v>
      </c>
      <c r="N75" s="64"/>
      <c r="O75" s="64"/>
      <c r="P75" s="64"/>
      <c r="Q75" s="64"/>
      <c r="R75" s="64"/>
      <c r="S75" s="64"/>
      <c r="T75" s="64"/>
      <c r="U75" s="64"/>
    </row>
    <row r="76" spans="2:21" s="65" customFormat="1">
      <c r="B76" s="10" t="s">
        <v>133</v>
      </c>
      <c r="C76" s="87" t="s">
        <v>7</v>
      </c>
      <c r="D76" s="7" t="s">
        <v>85</v>
      </c>
      <c r="E76" s="8" t="s">
        <v>131</v>
      </c>
      <c r="F76" s="8" t="s">
        <v>101</v>
      </c>
      <c r="G76" s="9" t="s">
        <v>134</v>
      </c>
      <c r="H76" s="16"/>
      <c r="I76" s="11">
        <v>90000</v>
      </c>
      <c r="J76" s="12">
        <v>63214.18</v>
      </c>
      <c r="K76" s="88">
        <f t="shared" si="2"/>
        <v>26785.82</v>
      </c>
      <c r="L76" s="89"/>
      <c r="M76" s="63" t="str">
        <f t="shared" si="3"/>
        <v>33405019900023400247</v>
      </c>
      <c r="N76" s="64"/>
      <c r="O76" s="64"/>
      <c r="P76" s="64"/>
      <c r="Q76" s="64"/>
      <c r="R76" s="64"/>
      <c r="S76" s="64"/>
      <c r="T76" s="64"/>
      <c r="U76" s="64"/>
    </row>
    <row r="77" spans="2:21" s="65" customFormat="1" ht="33.75">
      <c r="B77" s="10" t="s">
        <v>100</v>
      </c>
      <c r="C77" s="87" t="s">
        <v>7</v>
      </c>
      <c r="D77" s="7" t="s">
        <v>85</v>
      </c>
      <c r="E77" s="8" t="s">
        <v>131</v>
      </c>
      <c r="F77" s="8" t="s">
        <v>101</v>
      </c>
      <c r="G77" s="9" t="s">
        <v>102</v>
      </c>
      <c r="H77" s="16"/>
      <c r="I77" s="11">
        <v>942.56</v>
      </c>
      <c r="J77" s="12">
        <v>942.56</v>
      </c>
      <c r="K77" s="88">
        <f t="shared" si="2"/>
        <v>0</v>
      </c>
      <c r="L77" s="89"/>
      <c r="M77" s="63" t="str">
        <f t="shared" si="3"/>
        <v>33405019900023400831</v>
      </c>
      <c r="N77" s="64"/>
      <c r="O77" s="64"/>
      <c r="P77" s="64"/>
      <c r="Q77" s="64"/>
      <c r="R77" s="64"/>
      <c r="S77" s="64"/>
      <c r="T77" s="64"/>
      <c r="U77" s="64"/>
    </row>
    <row r="78" spans="2:21" s="65" customFormat="1">
      <c r="B78" s="10" t="s">
        <v>104</v>
      </c>
      <c r="C78" s="87" t="s">
        <v>7</v>
      </c>
      <c r="D78" s="7" t="s">
        <v>85</v>
      </c>
      <c r="E78" s="8" t="s">
        <v>131</v>
      </c>
      <c r="F78" s="8" t="s">
        <v>101</v>
      </c>
      <c r="G78" s="9" t="s">
        <v>106</v>
      </c>
      <c r="H78" s="16"/>
      <c r="I78" s="11">
        <v>101</v>
      </c>
      <c r="J78" s="12">
        <v>101</v>
      </c>
      <c r="K78" s="88">
        <f t="shared" si="2"/>
        <v>0</v>
      </c>
      <c r="L78" s="89"/>
      <c r="M78" s="63" t="str">
        <f t="shared" si="3"/>
        <v>33405019900023400853</v>
      </c>
      <c r="N78" s="64"/>
      <c r="O78" s="64"/>
      <c r="P78" s="64"/>
      <c r="Q78" s="64"/>
      <c r="R78" s="64"/>
      <c r="S78" s="64"/>
      <c r="T78" s="64"/>
      <c r="U78" s="64"/>
    </row>
    <row r="79" spans="2:21" s="65" customFormat="1">
      <c r="B79" s="10" t="s">
        <v>89</v>
      </c>
      <c r="C79" s="87" t="s">
        <v>7</v>
      </c>
      <c r="D79" s="7" t="s">
        <v>85</v>
      </c>
      <c r="E79" s="8" t="s">
        <v>131</v>
      </c>
      <c r="F79" s="8" t="s">
        <v>135</v>
      </c>
      <c r="G79" s="9" t="s">
        <v>92</v>
      </c>
      <c r="H79" s="16"/>
      <c r="I79" s="11"/>
      <c r="J79" s="12">
        <v>0</v>
      </c>
      <c r="K79" s="88">
        <f t="shared" si="2"/>
        <v>0</v>
      </c>
      <c r="L79" s="89"/>
      <c r="M79" s="63" t="str">
        <f t="shared" si="3"/>
        <v>33405019900024500244</v>
      </c>
      <c r="N79" s="64"/>
      <c r="O79" s="64"/>
      <c r="P79" s="64"/>
      <c r="Q79" s="64"/>
      <c r="R79" s="64"/>
      <c r="S79" s="64"/>
      <c r="T79" s="64"/>
      <c r="U79" s="64"/>
    </row>
    <row r="80" spans="2:21" s="65" customFormat="1">
      <c r="B80" s="10" t="s">
        <v>89</v>
      </c>
      <c r="C80" s="87" t="s">
        <v>7</v>
      </c>
      <c r="D80" s="7" t="s">
        <v>85</v>
      </c>
      <c r="E80" s="8" t="s">
        <v>131</v>
      </c>
      <c r="F80" s="8" t="s">
        <v>136</v>
      </c>
      <c r="G80" s="9" t="s">
        <v>92</v>
      </c>
      <c r="H80" s="16"/>
      <c r="I80" s="11">
        <v>1055236</v>
      </c>
      <c r="J80" s="12">
        <v>1055236</v>
      </c>
      <c r="K80" s="88">
        <f t="shared" si="2"/>
        <v>0</v>
      </c>
      <c r="L80" s="89"/>
      <c r="M80" s="63" t="str">
        <f t="shared" si="3"/>
        <v>33405019900028000244</v>
      </c>
      <c r="N80" s="64"/>
      <c r="O80" s="64"/>
      <c r="P80" s="64"/>
      <c r="Q80" s="64"/>
      <c r="R80" s="64"/>
      <c r="S80" s="64"/>
      <c r="T80" s="64"/>
      <c r="U80" s="64"/>
    </row>
    <row r="81" spans="2:21" s="65" customFormat="1">
      <c r="B81" s="10" t="s">
        <v>89</v>
      </c>
      <c r="C81" s="87" t="s">
        <v>7</v>
      </c>
      <c r="D81" s="7" t="s">
        <v>85</v>
      </c>
      <c r="E81" s="8" t="s">
        <v>131</v>
      </c>
      <c r="F81" s="8" t="s">
        <v>137</v>
      </c>
      <c r="G81" s="9" t="s">
        <v>92</v>
      </c>
      <c r="H81" s="16"/>
      <c r="I81" s="11">
        <v>236054</v>
      </c>
      <c r="J81" s="12">
        <v>232054</v>
      </c>
      <c r="K81" s="88">
        <f t="shared" ref="K81:K112" si="4">IF(IF(I81="",0,I81)=0,0,(IF(I81&gt;0,IF(J81&gt;I81,0,I81-J81),IF(J81&gt;I81,I81-J81,0))))</f>
        <v>4000</v>
      </c>
      <c r="L81" s="89"/>
      <c r="M81" s="63" t="str">
        <f t="shared" ref="M81:M112" si="5">IF(D81="","000",D81)&amp;IF(E81="","0000",E81)&amp;IF(F81="","0000000000",F81)&amp;IF(G81="","000",G81)&amp;H81</f>
        <v>33405019900028100244</v>
      </c>
      <c r="N81" s="64"/>
      <c r="O81" s="64"/>
      <c r="P81" s="64"/>
      <c r="Q81" s="64"/>
      <c r="R81" s="64"/>
      <c r="S81" s="64"/>
      <c r="T81" s="64"/>
      <c r="U81" s="64"/>
    </row>
    <row r="82" spans="2:21" s="65" customFormat="1" ht="22.5">
      <c r="B82" s="10" t="s">
        <v>119</v>
      </c>
      <c r="C82" s="87" t="s">
        <v>7</v>
      </c>
      <c r="D82" s="7" t="s">
        <v>85</v>
      </c>
      <c r="E82" s="8" t="s">
        <v>138</v>
      </c>
      <c r="F82" s="8" t="s">
        <v>139</v>
      </c>
      <c r="G82" s="9" t="s">
        <v>121</v>
      </c>
      <c r="H82" s="16"/>
      <c r="I82" s="11">
        <v>12600</v>
      </c>
      <c r="J82" s="12">
        <v>12600</v>
      </c>
      <c r="K82" s="88">
        <f t="shared" si="4"/>
        <v>0</v>
      </c>
      <c r="L82" s="89"/>
      <c r="M82" s="63" t="str">
        <f t="shared" si="5"/>
        <v>33405022300027150243</v>
      </c>
      <c r="N82" s="64"/>
      <c r="O82" s="64"/>
      <c r="P82" s="64"/>
      <c r="Q82" s="64"/>
      <c r="R82" s="64"/>
      <c r="S82" s="64"/>
      <c r="T82" s="64"/>
      <c r="U82" s="64"/>
    </row>
    <row r="83" spans="2:21" s="65" customFormat="1">
      <c r="B83" s="10" t="s">
        <v>89</v>
      </c>
      <c r="C83" s="87" t="s">
        <v>7</v>
      </c>
      <c r="D83" s="7" t="s">
        <v>85</v>
      </c>
      <c r="E83" s="8" t="s">
        <v>138</v>
      </c>
      <c r="F83" s="8" t="s">
        <v>139</v>
      </c>
      <c r="G83" s="9" t="s">
        <v>92</v>
      </c>
      <c r="H83" s="16"/>
      <c r="I83" s="11">
        <v>410363</v>
      </c>
      <c r="J83" s="12">
        <v>402082</v>
      </c>
      <c r="K83" s="88">
        <f t="shared" si="4"/>
        <v>8281</v>
      </c>
      <c r="L83" s="89"/>
      <c r="M83" s="63" t="str">
        <f t="shared" si="5"/>
        <v>33405022300027150244</v>
      </c>
      <c r="N83" s="64"/>
      <c r="O83" s="64"/>
      <c r="P83" s="64"/>
      <c r="Q83" s="64"/>
      <c r="R83" s="64"/>
      <c r="S83" s="64"/>
      <c r="T83" s="64"/>
      <c r="U83" s="64"/>
    </row>
    <row r="84" spans="2:21" s="65" customFormat="1" ht="33.75">
      <c r="B84" s="10" t="s">
        <v>140</v>
      </c>
      <c r="C84" s="87" t="s">
        <v>7</v>
      </c>
      <c r="D84" s="7" t="s">
        <v>85</v>
      </c>
      <c r="E84" s="8" t="s">
        <v>138</v>
      </c>
      <c r="F84" s="8" t="s">
        <v>139</v>
      </c>
      <c r="G84" s="9" t="s">
        <v>141</v>
      </c>
      <c r="H84" s="16"/>
      <c r="I84" s="11">
        <v>0</v>
      </c>
      <c r="J84" s="12">
        <v>0</v>
      </c>
      <c r="K84" s="88">
        <f t="shared" si="4"/>
        <v>0</v>
      </c>
      <c r="L84" s="89"/>
      <c r="M84" s="63" t="str">
        <f t="shared" si="5"/>
        <v>33405022300027150414</v>
      </c>
      <c r="N84" s="64"/>
      <c r="O84" s="64"/>
      <c r="P84" s="64"/>
      <c r="Q84" s="64"/>
      <c r="R84" s="64"/>
      <c r="S84" s="64"/>
      <c r="T84" s="64"/>
      <c r="U84" s="64"/>
    </row>
    <row r="85" spans="2:21" s="65" customFormat="1" ht="22.5">
      <c r="B85" s="10" t="s">
        <v>119</v>
      </c>
      <c r="C85" s="87" t="s">
        <v>7</v>
      </c>
      <c r="D85" s="7" t="s">
        <v>85</v>
      </c>
      <c r="E85" s="8" t="s">
        <v>138</v>
      </c>
      <c r="F85" s="8" t="s">
        <v>142</v>
      </c>
      <c r="G85" s="9" t="s">
        <v>121</v>
      </c>
      <c r="H85" s="16"/>
      <c r="I85" s="11">
        <v>4069187.28</v>
      </c>
      <c r="J85" s="12">
        <v>3559408.2</v>
      </c>
      <c r="K85" s="88">
        <f t="shared" si="4"/>
        <v>509779.08</v>
      </c>
      <c r="L85" s="89"/>
      <c r="M85" s="63" t="str">
        <f t="shared" si="5"/>
        <v>33405022300072370243</v>
      </c>
      <c r="N85" s="64"/>
      <c r="O85" s="64"/>
      <c r="P85" s="64"/>
      <c r="Q85" s="64"/>
      <c r="R85" s="64"/>
      <c r="S85" s="64"/>
      <c r="T85" s="64"/>
      <c r="U85" s="64"/>
    </row>
    <row r="86" spans="2:21" s="65" customFormat="1" ht="22.5">
      <c r="B86" s="10" t="s">
        <v>119</v>
      </c>
      <c r="C86" s="87" t="s">
        <v>7</v>
      </c>
      <c r="D86" s="7" t="s">
        <v>85</v>
      </c>
      <c r="E86" s="8" t="s">
        <v>138</v>
      </c>
      <c r="F86" s="8" t="s">
        <v>143</v>
      </c>
      <c r="G86" s="9" t="s">
        <v>121</v>
      </c>
      <c r="H86" s="16"/>
      <c r="I86" s="11">
        <v>1017297</v>
      </c>
      <c r="J86" s="12">
        <v>889852.77</v>
      </c>
      <c r="K86" s="88">
        <f t="shared" si="4"/>
        <v>127444.23</v>
      </c>
      <c r="L86" s="89"/>
      <c r="M86" s="63" t="str">
        <f t="shared" si="5"/>
        <v>334050223000S2370243</v>
      </c>
      <c r="N86" s="64"/>
      <c r="O86" s="64"/>
      <c r="P86" s="64"/>
      <c r="Q86" s="64"/>
      <c r="R86" s="64"/>
      <c r="S86" s="64"/>
      <c r="T86" s="64"/>
      <c r="U86" s="64"/>
    </row>
    <row r="87" spans="2:21" s="65" customFormat="1">
      <c r="B87" s="10" t="s">
        <v>89</v>
      </c>
      <c r="C87" s="87" t="s">
        <v>7</v>
      </c>
      <c r="D87" s="7" t="s">
        <v>85</v>
      </c>
      <c r="E87" s="8" t="s">
        <v>138</v>
      </c>
      <c r="F87" s="8" t="s">
        <v>135</v>
      </c>
      <c r="G87" s="9" t="s">
        <v>92</v>
      </c>
      <c r="H87" s="16"/>
      <c r="I87" s="11">
        <v>344710</v>
      </c>
      <c r="J87" s="12">
        <v>344710</v>
      </c>
      <c r="K87" s="88">
        <f t="shared" si="4"/>
        <v>0</v>
      </c>
      <c r="L87" s="89"/>
      <c r="M87" s="63" t="str">
        <f t="shared" si="5"/>
        <v>33405029900024500244</v>
      </c>
      <c r="N87" s="64"/>
      <c r="O87" s="64"/>
      <c r="P87" s="64"/>
      <c r="Q87" s="64"/>
      <c r="R87" s="64"/>
      <c r="S87" s="64"/>
      <c r="T87" s="64"/>
      <c r="U87" s="64"/>
    </row>
    <row r="88" spans="2:21" s="65" customFormat="1" ht="45">
      <c r="B88" s="10" t="s">
        <v>144</v>
      </c>
      <c r="C88" s="87" t="s">
        <v>7</v>
      </c>
      <c r="D88" s="7" t="s">
        <v>85</v>
      </c>
      <c r="E88" s="8" t="s">
        <v>138</v>
      </c>
      <c r="F88" s="8" t="s">
        <v>145</v>
      </c>
      <c r="G88" s="9" t="s">
        <v>146</v>
      </c>
      <c r="H88" s="16"/>
      <c r="I88" s="11">
        <v>2170000</v>
      </c>
      <c r="J88" s="12">
        <v>2170000</v>
      </c>
      <c r="K88" s="88">
        <f t="shared" si="4"/>
        <v>0</v>
      </c>
      <c r="L88" s="89"/>
      <c r="M88" s="63" t="str">
        <f t="shared" si="5"/>
        <v>33405029900024600811</v>
      </c>
      <c r="N88" s="64"/>
      <c r="O88" s="64"/>
      <c r="P88" s="64"/>
      <c r="Q88" s="64"/>
      <c r="R88" s="64"/>
      <c r="S88" s="64"/>
      <c r="T88" s="64"/>
      <c r="U88" s="64"/>
    </row>
    <row r="89" spans="2:21" s="65" customFormat="1">
      <c r="B89" s="10" t="s">
        <v>89</v>
      </c>
      <c r="C89" s="87" t="s">
        <v>7</v>
      </c>
      <c r="D89" s="7" t="s">
        <v>85</v>
      </c>
      <c r="E89" s="8" t="s">
        <v>138</v>
      </c>
      <c r="F89" s="8" t="s">
        <v>147</v>
      </c>
      <c r="G89" s="9" t="s">
        <v>92</v>
      </c>
      <c r="H89" s="16"/>
      <c r="I89" s="11">
        <v>350000</v>
      </c>
      <c r="J89" s="12">
        <v>250000</v>
      </c>
      <c r="K89" s="88">
        <f t="shared" si="4"/>
        <v>100000</v>
      </c>
      <c r="L89" s="89"/>
      <c r="M89" s="63" t="str">
        <f t="shared" si="5"/>
        <v>33405029900027250244</v>
      </c>
      <c r="N89" s="64"/>
      <c r="O89" s="64"/>
      <c r="P89" s="64"/>
      <c r="Q89" s="64"/>
      <c r="R89" s="64"/>
      <c r="S89" s="64"/>
      <c r="T89" s="64"/>
      <c r="U89" s="64"/>
    </row>
    <row r="90" spans="2:21" s="65" customFormat="1">
      <c r="B90" s="10" t="s">
        <v>89</v>
      </c>
      <c r="C90" s="87" t="s">
        <v>7</v>
      </c>
      <c r="D90" s="7" t="s">
        <v>85</v>
      </c>
      <c r="E90" s="8" t="s">
        <v>138</v>
      </c>
      <c r="F90" s="8" t="s">
        <v>148</v>
      </c>
      <c r="G90" s="9" t="s">
        <v>92</v>
      </c>
      <c r="H90" s="16"/>
      <c r="I90" s="11"/>
      <c r="J90" s="12">
        <v>0</v>
      </c>
      <c r="K90" s="88">
        <f t="shared" si="4"/>
        <v>0</v>
      </c>
      <c r="L90" s="89"/>
      <c r="M90" s="63" t="str">
        <f t="shared" si="5"/>
        <v>33405029900027350244</v>
      </c>
      <c r="N90" s="64"/>
      <c r="O90" s="64"/>
      <c r="P90" s="64"/>
      <c r="Q90" s="64"/>
      <c r="R90" s="64"/>
      <c r="S90" s="64"/>
      <c r="T90" s="64"/>
      <c r="U90" s="64"/>
    </row>
    <row r="91" spans="2:21" s="65" customFormat="1" ht="22.5">
      <c r="B91" s="10" t="s">
        <v>119</v>
      </c>
      <c r="C91" s="87" t="s">
        <v>7</v>
      </c>
      <c r="D91" s="7" t="s">
        <v>85</v>
      </c>
      <c r="E91" s="8" t="s">
        <v>138</v>
      </c>
      <c r="F91" s="8" t="s">
        <v>149</v>
      </c>
      <c r="G91" s="9" t="s">
        <v>121</v>
      </c>
      <c r="H91" s="16"/>
      <c r="I91" s="11">
        <v>1000000</v>
      </c>
      <c r="J91" s="12">
        <v>1000000</v>
      </c>
      <c r="K91" s="88">
        <f t="shared" si="4"/>
        <v>0</v>
      </c>
      <c r="L91" s="89"/>
      <c r="M91" s="63" t="str">
        <f t="shared" si="5"/>
        <v>33405029900076100243</v>
      </c>
      <c r="N91" s="64"/>
      <c r="O91" s="64"/>
      <c r="P91" s="64"/>
      <c r="Q91" s="64"/>
      <c r="R91" s="64"/>
      <c r="S91" s="64"/>
      <c r="T91" s="64"/>
      <c r="U91" s="64"/>
    </row>
    <row r="92" spans="2:21" s="65" customFormat="1">
      <c r="B92" s="10" t="s">
        <v>89</v>
      </c>
      <c r="C92" s="87" t="s">
        <v>7</v>
      </c>
      <c r="D92" s="7" t="s">
        <v>85</v>
      </c>
      <c r="E92" s="8" t="s">
        <v>138</v>
      </c>
      <c r="F92" s="8" t="s">
        <v>149</v>
      </c>
      <c r="G92" s="9" t="s">
        <v>92</v>
      </c>
      <c r="H92" s="16"/>
      <c r="I92" s="11">
        <v>0</v>
      </c>
      <c r="J92" s="12">
        <v>0</v>
      </c>
      <c r="K92" s="88">
        <f t="shared" si="4"/>
        <v>0</v>
      </c>
      <c r="L92" s="89"/>
      <c r="M92" s="63" t="str">
        <f t="shared" si="5"/>
        <v>33405029900076100244</v>
      </c>
      <c r="N92" s="64"/>
      <c r="O92" s="64"/>
      <c r="P92" s="64"/>
      <c r="Q92" s="64"/>
      <c r="R92" s="64"/>
      <c r="S92" s="64"/>
      <c r="T92" s="64"/>
      <c r="U92" s="64"/>
    </row>
    <row r="93" spans="2:21" s="65" customFormat="1" ht="22.5">
      <c r="B93" s="10" t="s">
        <v>119</v>
      </c>
      <c r="C93" s="87" t="s">
        <v>7</v>
      </c>
      <c r="D93" s="7" t="s">
        <v>85</v>
      </c>
      <c r="E93" s="8" t="s">
        <v>138</v>
      </c>
      <c r="F93" s="8" t="s">
        <v>150</v>
      </c>
      <c r="G93" s="9" t="s">
        <v>121</v>
      </c>
      <c r="H93" s="16"/>
      <c r="I93" s="11">
        <v>1006274.9</v>
      </c>
      <c r="J93" s="12">
        <v>1006274.9</v>
      </c>
      <c r="K93" s="88">
        <f t="shared" si="4"/>
        <v>0</v>
      </c>
      <c r="L93" s="89"/>
      <c r="M93" s="63" t="str">
        <f t="shared" si="5"/>
        <v>334050299000S6100243</v>
      </c>
      <c r="N93" s="64"/>
      <c r="O93" s="64"/>
      <c r="P93" s="64"/>
      <c r="Q93" s="64"/>
      <c r="R93" s="64"/>
      <c r="S93" s="64"/>
      <c r="T93" s="64"/>
      <c r="U93" s="64"/>
    </row>
    <row r="94" spans="2:21" s="65" customFormat="1">
      <c r="B94" s="10" t="s">
        <v>89</v>
      </c>
      <c r="C94" s="87" t="s">
        <v>7</v>
      </c>
      <c r="D94" s="7" t="s">
        <v>85</v>
      </c>
      <c r="E94" s="8" t="s">
        <v>138</v>
      </c>
      <c r="F94" s="8" t="s">
        <v>150</v>
      </c>
      <c r="G94" s="9" t="s">
        <v>92</v>
      </c>
      <c r="H94" s="16"/>
      <c r="I94" s="11">
        <v>343725.1</v>
      </c>
      <c r="J94" s="12">
        <v>343725.1</v>
      </c>
      <c r="K94" s="88">
        <f t="shared" si="4"/>
        <v>0</v>
      </c>
      <c r="L94" s="89"/>
      <c r="M94" s="63" t="str">
        <f t="shared" si="5"/>
        <v>334050299000S6100244</v>
      </c>
      <c r="N94" s="64"/>
      <c r="O94" s="64"/>
      <c r="P94" s="64"/>
      <c r="Q94" s="64"/>
      <c r="R94" s="64"/>
      <c r="S94" s="64"/>
      <c r="T94" s="64"/>
      <c r="U94" s="64"/>
    </row>
    <row r="95" spans="2:21" s="65" customFormat="1">
      <c r="B95" s="10" t="s">
        <v>89</v>
      </c>
      <c r="C95" s="87" t="s">
        <v>7</v>
      </c>
      <c r="D95" s="7" t="s">
        <v>85</v>
      </c>
      <c r="E95" s="8" t="s">
        <v>151</v>
      </c>
      <c r="F95" s="8" t="s">
        <v>152</v>
      </c>
      <c r="G95" s="9" t="s">
        <v>92</v>
      </c>
      <c r="H95" s="16"/>
      <c r="I95" s="11">
        <v>7137950.21</v>
      </c>
      <c r="J95" s="12">
        <v>6609084.5700000003</v>
      </c>
      <c r="K95" s="88">
        <f t="shared" si="4"/>
        <v>528865.64</v>
      </c>
      <c r="L95" s="89"/>
      <c r="M95" s="63" t="str">
        <f t="shared" si="5"/>
        <v>33405031610025000244</v>
      </c>
      <c r="N95" s="64"/>
      <c r="O95" s="64"/>
      <c r="P95" s="64"/>
      <c r="Q95" s="64"/>
      <c r="R95" s="64"/>
      <c r="S95" s="64"/>
      <c r="T95" s="64"/>
      <c r="U95" s="64"/>
    </row>
    <row r="96" spans="2:21" s="65" customFormat="1">
      <c r="B96" s="10" t="s">
        <v>133</v>
      </c>
      <c r="C96" s="87" t="s">
        <v>7</v>
      </c>
      <c r="D96" s="7" t="s">
        <v>85</v>
      </c>
      <c r="E96" s="8" t="s">
        <v>151</v>
      </c>
      <c r="F96" s="8" t="s">
        <v>152</v>
      </c>
      <c r="G96" s="9" t="s">
        <v>134</v>
      </c>
      <c r="H96" s="16"/>
      <c r="I96" s="11">
        <v>6862049.79</v>
      </c>
      <c r="J96" s="12">
        <v>5698906.6299999999</v>
      </c>
      <c r="K96" s="88">
        <f t="shared" si="4"/>
        <v>1163143.1599999999</v>
      </c>
      <c r="L96" s="89"/>
      <c r="M96" s="63" t="str">
        <f t="shared" si="5"/>
        <v>33405031610025000247</v>
      </c>
      <c r="N96" s="64"/>
      <c r="O96" s="64"/>
      <c r="P96" s="64"/>
      <c r="Q96" s="64"/>
      <c r="R96" s="64"/>
      <c r="S96" s="64"/>
      <c r="T96" s="64"/>
      <c r="U96" s="64"/>
    </row>
    <row r="97" spans="2:21" s="65" customFormat="1">
      <c r="B97" s="10" t="s">
        <v>89</v>
      </c>
      <c r="C97" s="87" t="s">
        <v>7</v>
      </c>
      <c r="D97" s="7" t="s">
        <v>85</v>
      </c>
      <c r="E97" s="8" t="s">
        <v>151</v>
      </c>
      <c r="F97" s="8" t="s">
        <v>153</v>
      </c>
      <c r="G97" s="9" t="s">
        <v>92</v>
      </c>
      <c r="H97" s="16"/>
      <c r="I97" s="11">
        <v>2030023</v>
      </c>
      <c r="J97" s="12">
        <v>2030023</v>
      </c>
      <c r="K97" s="88">
        <f t="shared" si="4"/>
        <v>0</v>
      </c>
      <c r="L97" s="89"/>
      <c r="M97" s="63" t="str">
        <f t="shared" si="5"/>
        <v>33405031610025100244</v>
      </c>
      <c r="N97" s="64"/>
      <c r="O97" s="64"/>
      <c r="P97" s="64"/>
      <c r="Q97" s="64"/>
      <c r="R97" s="64"/>
      <c r="S97" s="64"/>
      <c r="T97" s="64"/>
      <c r="U97" s="64"/>
    </row>
    <row r="98" spans="2:21" s="65" customFormat="1">
      <c r="B98" s="10" t="s">
        <v>84</v>
      </c>
      <c r="C98" s="87" t="s">
        <v>7</v>
      </c>
      <c r="D98" s="7" t="s">
        <v>85</v>
      </c>
      <c r="E98" s="8" t="s">
        <v>151</v>
      </c>
      <c r="F98" s="8" t="s">
        <v>154</v>
      </c>
      <c r="G98" s="9" t="s">
        <v>88</v>
      </c>
      <c r="H98" s="16"/>
      <c r="I98" s="11"/>
      <c r="J98" s="12">
        <v>0</v>
      </c>
      <c r="K98" s="88">
        <f t="shared" si="4"/>
        <v>0</v>
      </c>
      <c r="L98" s="89"/>
      <c r="M98" s="63" t="str">
        <f t="shared" si="5"/>
        <v>33405031620025400540</v>
      </c>
      <c r="N98" s="64"/>
      <c r="O98" s="64"/>
      <c r="P98" s="64"/>
      <c r="Q98" s="64"/>
      <c r="R98" s="64"/>
      <c r="S98" s="64"/>
      <c r="T98" s="64"/>
      <c r="U98" s="64"/>
    </row>
    <row r="99" spans="2:21" s="65" customFormat="1">
      <c r="B99" s="10" t="s">
        <v>89</v>
      </c>
      <c r="C99" s="87" t="s">
        <v>7</v>
      </c>
      <c r="D99" s="7" t="s">
        <v>85</v>
      </c>
      <c r="E99" s="8" t="s">
        <v>151</v>
      </c>
      <c r="F99" s="8" t="s">
        <v>155</v>
      </c>
      <c r="G99" s="9" t="s">
        <v>92</v>
      </c>
      <c r="H99" s="16"/>
      <c r="I99" s="11">
        <v>850000</v>
      </c>
      <c r="J99" s="12">
        <v>779929.38</v>
      </c>
      <c r="K99" s="88">
        <f t="shared" si="4"/>
        <v>70070.62</v>
      </c>
      <c r="L99" s="89"/>
      <c r="M99" s="63" t="str">
        <f t="shared" si="5"/>
        <v>33405031630025200244</v>
      </c>
      <c r="N99" s="64"/>
      <c r="O99" s="64"/>
      <c r="P99" s="64"/>
      <c r="Q99" s="64"/>
      <c r="R99" s="64"/>
      <c r="S99" s="64"/>
      <c r="T99" s="64"/>
      <c r="U99" s="64"/>
    </row>
    <row r="100" spans="2:21" s="65" customFormat="1">
      <c r="B100" s="10" t="s">
        <v>89</v>
      </c>
      <c r="C100" s="87" t="s">
        <v>7</v>
      </c>
      <c r="D100" s="7" t="s">
        <v>85</v>
      </c>
      <c r="E100" s="8" t="s">
        <v>151</v>
      </c>
      <c r="F100" s="8" t="s">
        <v>156</v>
      </c>
      <c r="G100" s="9" t="s">
        <v>92</v>
      </c>
      <c r="H100" s="16"/>
      <c r="I100" s="11">
        <v>6752416</v>
      </c>
      <c r="J100" s="12">
        <v>6298816.6799999997</v>
      </c>
      <c r="K100" s="88">
        <f t="shared" si="4"/>
        <v>453599.32</v>
      </c>
      <c r="L100" s="89"/>
      <c r="M100" s="63" t="str">
        <f t="shared" si="5"/>
        <v>33405031640025300244</v>
      </c>
      <c r="N100" s="64"/>
      <c r="O100" s="64"/>
      <c r="P100" s="64"/>
      <c r="Q100" s="64"/>
      <c r="R100" s="64"/>
      <c r="S100" s="64"/>
      <c r="T100" s="64"/>
      <c r="U100" s="64"/>
    </row>
    <row r="101" spans="2:21" s="65" customFormat="1">
      <c r="B101" s="10" t="s">
        <v>157</v>
      </c>
      <c r="C101" s="87" t="s">
        <v>7</v>
      </c>
      <c r="D101" s="7" t="s">
        <v>85</v>
      </c>
      <c r="E101" s="8" t="s">
        <v>151</v>
      </c>
      <c r="F101" s="8" t="s">
        <v>156</v>
      </c>
      <c r="G101" s="9" t="s">
        <v>158</v>
      </c>
      <c r="H101" s="16"/>
      <c r="I101" s="11">
        <v>19500</v>
      </c>
      <c r="J101" s="12">
        <v>19500</v>
      </c>
      <c r="K101" s="88">
        <f t="shared" si="4"/>
        <v>0</v>
      </c>
      <c r="L101" s="89"/>
      <c r="M101" s="63" t="str">
        <f t="shared" si="5"/>
        <v>33405031640025300350</v>
      </c>
      <c r="N101" s="64"/>
      <c r="O101" s="64"/>
      <c r="P101" s="64"/>
      <c r="Q101" s="64"/>
      <c r="R101" s="64"/>
      <c r="S101" s="64"/>
      <c r="T101" s="64"/>
      <c r="U101" s="64"/>
    </row>
    <row r="102" spans="2:21" s="65" customFormat="1" ht="33.75">
      <c r="B102" s="10" t="s">
        <v>140</v>
      </c>
      <c r="C102" s="87" t="s">
        <v>7</v>
      </c>
      <c r="D102" s="7" t="s">
        <v>85</v>
      </c>
      <c r="E102" s="8" t="s">
        <v>151</v>
      </c>
      <c r="F102" s="8" t="s">
        <v>156</v>
      </c>
      <c r="G102" s="9" t="s">
        <v>141</v>
      </c>
      <c r="H102" s="16"/>
      <c r="I102" s="11"/>
      <c r="J102" s="12">
        <v>0</v>
      </c>
      <c r="K102" s="88">
        <f t="shared" si="4"/>
        <v>0</v>
      </c>
      <c r="L102" s="89"/>
      <c r="M102" s="63" t="str">
        <f t="shared" si="5"/>
        <v>33405031640025300414</v>
      </c>
      <c r="N102" s="64"/>
      <c r="O102" s="64"/>
      <c r="P102" s="64"/>
      <c r="Q102" s="64"/>
      <c r="R102" s="64"/>
      <c r="S102" s="64"/>
      <c r="T102" s="64"/>
      <c r="U102" s="64"/>
    </row>
    <row r="103" spans="2:21" s="65" customFormat="1">
      <c r="B103" s="10" t="s">
        <v>84</v>
      </c>
      <c r="C103" s="87" t="s">
        <v>7</v>
      </c>
      <c r="D103" s="7" t="s">
        <v>85</v>
      </c>
      <c r="E103" s="8" t="s">
        <v>151</v>
      </c>
      <c r="F103" s="8" t="s">
        <v>156</v>
      </c>
      <c r="G103" s="9" t="s">
        <v>88</v>
      </c>
      <c r="H103" s="16"/>
      <c r="I103" s="11"/>
      <c r="J103" s="12">
        <v>0</v>
      </c>
      <c r="K103" s="88">
        <f t="shared" si="4"/>
        <v>0</v>
      </c>
      <c r="L103" s="89"/>
      <c r="M103" s="63" t="str">
        <f t="shared" si="5"/>
        <v>33405031640025300540</v>
      </c>
      <c r="N103" s="64"/>
      <c r="O103" s="64"/>
      <c r="P103" s="64"/>
      <c r="Q103" s="64"/>
      <c r="R103" s="64"/>
      <c r="S103" s="64"/>
      <c r="T103" s="64"/>
      <c r="U103" s="64"/>
    </row>
    <row r="104" spans="2:21" s="65" customFormat="1">
      <c r="B104" s="10" t="s">
        <v>159</v>
      </c>
      <c r="C104" s="87" t="s">
        <v>7</v>
      </c>
      <c r="D104" s="7" t="s">
        <v>85</v>
      </c>
      <c r="E104" s="8" t="s">
        <v>151</v>
      </c>
      <c r="F104" s="8" t="s">
        <v>156</v>
      </c>
      <c r="G104" s="9" t="s">
        <v>160</v>
      </c>
      <c r="H104" s="16"/>
      <c r="I104" s="11">
        <v>8000</v>
      </c>
      <c r="J104" s="12">
        <v>8000</v>
      </c>
      <c r="K104" s="88">
        <f t="shared" si="4"/>
        <v>0</v>
      </c>
      <c r="L104" s="89"/>
      <c r="M104" s="63" t="str">
        <f t="shared" si="5"/>
        <v>33405031640025300623</v>
      </c>
      <c r="N104" s="64"/>
      <c r="O104" s="64"/>
      <c r="P104" s="64"/>
      <c r="Q104" s="64"/>
      <c r="R104" s="64"/>
      <c r="S104" s="64"/>
      <c r="T104" s="64"/>
      <c r="U104" s="64"/>
    </row>
    <row r="105" spans="2:21" s="65" customFormat="1" ht="45">
      <c r="B105" s="10" t="s">
        <v>161</v>
      </c>
      <c r="C105" s="87" t="s">
        <v>7</v>
      </c>
      <c r="D105" s="7" t="s">
        <v>85</v>
      </c>
      <c r="E105" s="8" t="s">
        <v>151</v>
      </c>
      <c r="F105" s="8" t="s">
        <v>162</v>
      </c>
      <c r="G105" s="9" t="s">
        <v>163</v>
      </c>
      <c r="H105" s="16"/>
      <c r="I105" s="11">
        <v>1999999.99</v>
      </c>
      <c r="J105" s="12">
        <v>1999999.99</v>
      </c>
      <c r="K105" s="88">
        <f t="shared" si="4"/>
        <v>0</v>
      </c>
      <c r="L105" s="89"/>
      <c r="M105" s="63" t="str">
        <f t="shared" si="5"/>
        <v>33405031640071480813</v>
      </c>
      <c r="N105" s="64"/>
      <c r="O105" s="64"/>
      <c r="P105" s="64"/>
      <c r="Q105" s="64"/>
      <c r="R105" s="64"/>
      <c r="S105" s="64"/>
      <c r="T105" s="64"/>
      <c r="U105" s="64"/>
    </row>
    <row r="106" spans="2:21" s="65" customFormat="1">
      <c r="B106" s="10" t="s">
        <v>89</v>
      </c>
      <c r="C106" s="87" t="s">
        <v>7</v>
      </c>
      <c r="D106" s="7" t="s">
        <v>85</v>
      </c>
      <c r="E106" s="8" t="s">
        <v>151</v>
      </c>
      <c r="F106" s="8" t="s">
        <v>164</v>
      </c>
      <c r="G106" s="9" t="s">
        <v>92</v>
      </c>
      <c r="H106" s="16"/>
      <c r="I106" s="11">
        <v>994675</v>
      </c>
      <c r="J106" s="12">
        <v>994675</v>
      </c>
      <c r="K106" s="88">
        <f t="shared" si="4"/>
        <v>0</v>
      </c>
      <c r="L106" s="89"/>
      <c r="M106" s="63" t="str">
        <f t="shared" si="5"/>
        <v>33405031640075360244</v>
      </c>
      <c r="N106" s="64"/>
      <c r="O106" s="64"/>
      <c r="P106" s="64"/>
      <c r="Q106" s="64"/>
      <c r="R106" s="64"/>
      <c r="S106" s="64"/>
      <c r="T106" s="64"/>
      <c r="U106" s="64"/>
    </row>
    <row r="107" spans="2:21" s="65" customFormat="1">
      <c r="B107" s="10" t="s">
        <v>89</v>
      </c>
      <c r="C107" s="87" t="s">
        <v>7</v>
      </c>
      <c r="D107" s="7" t="s">
        <v>85</v>
      </c>
      <c r="E107" s="8" t="s">
        <v>151</v>
      </c>
      <c r="F107" s="8" t="s">
        <v>165</v>
      </c>
      <c r="G107" s="9" t="s">
        <v>92</v>
      </c>
      <c r="H107" s="16"/>
      <c r="I107" s="11">
        <v>1420091.12</v>
      </c>
      <c r="J107" s="12">
        <v>1420091.12</v>
      </c>
      <c r="K107" s="88">
        <f t="shared" si="4"/>
        <v>0</v>
      </c>
      <c r="L107" s="89"/>
      <c r="M107" s="63" t="str">
        <f t="shared" si="5"/>
        <v>33405032400025370244</v>
      </c>
      <c r="N107" s="64"/>
      <c r="O107" s="64"/>
      <c r="P107" s="64"/>
      <c r="Q107" s="64"/>
      <c r="R107" s="64"/>
      <c r="S107" s="64"/>
      <c r="T107" s="64"/>
      <c r="U107" s="64"/>
    </row>
    <row r="108" spans="2:21" s="65" customFormat="1">
      <c r="B108" s="10" t="s">
        <v>166</v>
      </c>
      <c r="C108" s="87" t="s">
        <v>7</v>
      </c>
      <c r="D108" s="7" t="s">
        <v>85</v>
      </c>
      <c r="E108" s="8" t="s">
        <v>151</v>
      </c>
      <c r="F108" s="8" t="s">
        <v>165</v>
      </c>
      <c r="G108" s="9" t="s">
        <v>167</v>
      </c>
      <c r="H108" s="16"/>
      <c r="I108" s="11">
        <v>1075256.1000000001</v>
      </c>
      <c r="J108" s="12">
        <v>1075256.1000000001</v>
      </c>
      <c r="K108" s="88">
        <f t="shared" si="4"/>
        <v>0</v>
      </c>
      <c r="L108" s="89"/>
      <c r="M108" s="63" t="str">
        <f t="shared" si="5"/>
        <v>33405032400025370612</v>
      </c>
      <c r="N108" s="64"/>
      <c r="O108" s="64"/>
      <c r="P108" s="64"/>
      <c r="Q108" s="64"/>
      <c r="R108" s="64"/>
      <c r="S108" s="64"/>
      <c r="T108" s="64"/>
      <c r="U108" s="64"/>
    </row>
    <row r="109" spans="2:21" s="65" customFormat="1">
      <c r="B109" s="10" t="s">
        <v>89</v>
      </c>
      <c r="C109" s="87" t="s">
        <v>7</v>
      </c>
      <c r="D109" s="7" t="s">
        <v>85</v>
      </c>
      <c r="E109" s="8" t="s">
        <v>151</v>
      </c>
      <c r="F109" s="8" t="s">
        <v>168</v>
      </c>
      <c r="G109" s="9" t="s">
        <v>92</v>
      </c>
      <c r="H109" s="16"/>
      <c r="I109" s="11">
        <v>30985567.68</v>
      </c>
      <c r="J109" s="12">
        <v>30985567.68</v>
      </c>
      <c r="K109" s="88">
        <f t="shared" si="4"/>
        <v>0</v>
      </c>
      <c r="L109" s="89"/>
      <c r="M109" s="63" t="str">
        <f t="shared" si="5"/>
        <v>3340503240F254240244</v>
      </c>
      <c r="N109" s="64"/>
      <c r="O109" s="64"/>
      <c r="P109" s="64"/>
      <c r="Q109" s="64"/>
      <c r="R109" s="64"/>
      <c r="S109" s="64"/>
      <c r="T109" s="64"/>
      <c r="U109" s="64"/>
    </row>
    <row r="110" spans="2:21" s="65" customFormat="1">
      <c r="B110" s="10" t="s">
        <v>166</v>
      </c>
      <c r="C110" s="87" t="s">
        <v>7</v>
      </c>
      <c r="D110" s="7" t="s">
        <v>85</v>
      </c>
      <c r="E110" s="8" t="s">
        <v>151</v>
      </c>
      <c r="F110" s="8" t="s">
        <v>168</v>
      </c>
      <c r="G110" s="9" t="s">
        <v>167</v>
      </c>
      <c r="H110" s="16"/>
      <c r="I110" s="11">
        <v>24014432.32</v>
      </c>
      <c r="J110" s="12">
        <v>24014432.32</v>
      </c>
      <c r="K110" s="88">
        <f t="shared" si="4"/>
        <v>0</v>
      </c>
      <c r="L110" s="89"/>
      <c r="M110" s="63" t="str">
        <f t="shared" si="5"/>
        <v>3340503240F254240612</v>
      </c>
      <c r="N110" s="64"/>
      <c r="O110" s="64"/>
      <c r="P110" s="64"/>
      <c r="Q110" s="64"/>
      <c r="R110" s="64"/>
      <c r="S110" s="64"/>
      <c r="T110" s="64"/>
      <c r="U110" s="64"/>
    </row>
    <row r="111" spans="2:21" s="65" customFormat="1">
      <c r="B111" s="10" t="s">
        <v>89</v>
      </c>
      <c r="C111" s="87" t="s">
        <v>7</v>
      </c>
      <c r="D111" s="7" t="s">
        <v>85</v>
      </c>
      <c r="E111" s="8" t="s">
        <v>151</v>
      </c>
      <c r="F111" s="8" t="s">
        <v>169</v>
      </c>
      <c r="G111" s="9" t="s">
        <v>92</v>
      </c>
      <c r="H111" s="16"/>
      <c r="I111" s="11">
        <v>13628041.560000001</v>
      </c>
      <c r="J111" s="12">
        <v>13628041.560000001</v>
      </c>
      <c r="K111" s="88">
        <f t="shared" si="4"/>
        <v>0</v>
      </c>
      <c r="L111" s="89"/>
      <c r="M111" s="63" t="str">
        <f t="shared" si="5"/>
        <v>3340503240F25424F244</v>
      </c>
      <c r="N111" s="64"/>
      <c r="O111" s="64"/>
      <c r="P111" s="64"/>
      <c r="Q111" s="64"/>
      <c r="R111" s="64"/>
      <c r="S111" s="64"/>
      <c r="T111" s="64"/>
      <c r="U111" s="64"/>
    </row>
    <row r="112" spans="2:21" s="65" customFormat="1">
      <c r="B112" s="10" t="s">
        <v>166</v>
      </c>
      <c r="C112" s="87" t="s">
        <v>7</v>
      </c>
      <c r="D112" s="7" t="s">
        <v>85</v>
      </c>
      <c r="E112" s="8" t="s">
        <v>151</v>
      </c>
      <c r="F112" s="8" t="s">
        <v>169</v>
      </c>
      <c r="G112" s="9" t="s">
        <v>167</v>
      </c>
      <c r="H112" s="16"/>
      <c r="I112" s="11">
        <v>6006958.4400000004</v>
      </c>
      <c r="J112" s="12">
        <v>6006958.4400000004</v>
      </c>
      <c r="K112" s="88">
        <f t="shared" si="4"/>
        <v>0</v>
      </c>
      <c r="L112" s="89"/>
      <c r="M112" s="63" t="str">
        <f t="shared" si="5"/>
        <v>3340503240F25424F612</v>
      </c>
      <c r="N112" s="64"/>
      <c r="O112" s="64"/>
      <c r="P112" s="64"/>
      <c r="Q112" s="64"/>
      <c r="R112" s="64"/>
      <c r="S112" s="64"/>
      <c r="T112" s="64"/>
      <c r="U112" s="64"/>
    </row>
    <row r="113" spans="2:21" s="65" customFormat="1">
      <c r="B113" s="10" t="s">
        <v>89</v>
      </c>
      <c r="C113" s="87" t="s">
        <v>7</v>
      </c>
      <c r="D113" s="7" t="s">
        <v>85</v>
      </c>
      <c r="E113" s="8" t="s">
        <v>151</v>
      </c>
      <c r="F113" s="8" t="s">
        <v>170</v>
      </c>
      <c r="G113" s="9" t="s">
        <v>92</v>
      </c>
      <c r="H113" s="16"/>
      <c r="I113" s="11">
        <v>6359735</v>
      </c>
      <c r="J113" s="12">
        <v>6359735</v>
      </c>
      <c r="K113" s="88">
        <f t="shared" ref="K113:K144" si="6">IF(IF(I113="",0,I113)=0,0,(IF(I113&gt;0,IF(J113&gt;I113,0,I113-J113),IF(J113&gt;I113,I113-J113,0))))</f>
        <v>0</v>
      </c>
      <c r="L113" s="89"/>
      <c r="M113" s="63" t="str">
        <f t="shared" ref="M113:M125" si="7">IF(D113="","000",D113)&amp;IF(E113="","0000",E113)&amp;IF(F113="","0000000000",F113)&amp;IF(G113="","000",G113)&amp;H113</f>
        <v>3340503240F255550244</v>
      </c>
      <c r="N113" s="64"/>
      <c r="O113" s="64"/>
      <c r="P113" s="64"/>
      <c r="Q113" s="64"/>
      <c r="R113" s="64"/>
      <c r="S113" s="64"/>
      <c r="T113" s="64"/>
      <c r="U113" s="64"/>
    </row>
    <row r="114" spans="2:21" s="65" customFormat="1">
      <c r="B114" s="10" t="s">
        <v>89</v>
      </c>
      <c r="C114" s="87" t="s">
        <v>7</v>
      </c>
      <c r="D114" s="7" t="s">
        <v>85</v>
      </c>
      <c r="E114" s="8" t="s">
        <v>151</v>
      </c>
      <c r="F114" s="8" t="s">
        <v>148</v>
      </c>
      <c r="G114" s="9" t="s">
        <v>92</v>
      </c>
      <c r="H114" s="16"/>
      <c r="I114" s="11">
        <v>250000</v>
      </c>
      <c r="J114" s="12">
        <v>250000</v>
      </c>
      <c r="K114" s="88">
        <f t="shared" si="6"/>
        <v>0</v>
      </c>
      <c r="L114" s="89"/>
      <c r="M114" s="63" t="str">
        <f t="shared" si="7"/>
        <v>33405039900027350244</v>
      </c>
      <c r="N114" s="64"/>
      <c r="O114" s="64"/>
      <c r="P114" s="64"/>
      <c r="Q114" s="64"/>
      <c r="R114" s="64"/>
      <c r="S114" s="64"/>
      <c r="T114" s="64"/>
      <c r="U114" s="64"/>
    </row>
    <row r="115" spans="2:21" s="65" customFormat="1" ht="33.75">
      <c r="B115" s="10" t="s">
        <v>171</v>
      </c>
      <c r="C115" s="87" t="s">
        <v>7</v>
      </c>
      <c r="D115" s="7" t="s">
        <v>85</v>
      </c>
      <c r="E115" s="8" t="s">
        <v>151</v>
      </c>
      <c r="F115" s="8" t="s">
        <v>172</v>
      </c>
      <c r="G115" s="9" t="s">
        <v>173</v>
      </c>
      <c r="H115" s="16"/>
      <c r="I115" s="11">
        <v>600000</v>
      </c>
      <c r="J115" s="12">
        <v>600000</v>
      </c>
      <c r="K115" s="88">
        <f t="shared" si="6"/>
        <v>0</v>
      </c>
      <c r="L115" s="89"/>
      <c r="M115" s="63" t="str">
        <f t="shared" si="7"/>
        <v>33405039900029270521</v>
      </c>
      <c r="N115" s="64"/>
      <c r="O115" s="64"/>
      <c r="P115" s="64"/>
      <c r="Q115" s="64"/>
      <c r="R115" s="64"/>
      <c r="S115" s="64"/>
      <c r="T115" s="64"/>
      <c r="U115" s="64"/>
    </row>
    <row r="116" spans="2:21" s="65" customFormat="1">
      <c r="B116" s="10" t="s">
        <v>84</v>
      </c>
      <c r="C116" s="87" t="s">
        <v>7</v>
      </c>
      <c r="D116" s="7" t="s">
        <v>85</v>
      </c>
      <c r="E116" s="8" t="s">
        <v>151</v>
      </c>
      <c r="F116" s="8" t="s">
        <v>174</v>
      </c>
      <c r="G116" s="9" t="s">
        <v>88</v>
      </c>
      <c r="H116" s="16"/>
      <c r="I116" s="11">
        <v>2550000</v>
      </c>
      <c r="J116" s="12">
        <v>2550000</v>
      </c>
      <c r="K116" s="88">
        <f t="shared" si="6"/>
        <v>0</v>
      </c>
      <c r="L116" s="89"/>
      <c r="M116" s="63" t="str">
        <f t="shared" si="7"/>
        <v>33405039900029300540</v>
      </c>
      <c r="N116" s="64"/>
      <c r="O116" s="64"/>
      <c r="P116" s="64"/>
      <c r="Q116" s="64"/>
      <c r="R116" s="64"/>
      <c r="S116" s="64"/>
      <c r="T116" s="64"/>
      <c r="U116" s="64"/>
    </row>
    <row r="117" spans="2:21" s="65" customFormat="1" ht="45">
      <c r="B117" s="10" t="s">
        <v>175</v>
      </c>
      <c r="C117" s="87" t="s">
        <v>7</v>
      </c>
      <c r="D117" s="7" t="s">
        <v>85</v>
      </c>
      <c r="E117" s="8" t="s">
        <v>176</v>
      </c>
      <c r="F117" s="8" t="s">
        <v>177</v>
      </c>
      <c r="G117" s="9" t="s">
        <v>178</v>
      </c>
      <c r="H117" s="16"/>
      <c r="I117" s="11">
        <v>114652.78</v>
      </c>
      <c r="J117" s="12">
        <v>95480.33</v>
      </c>
      <c r="K117" s="88">
        <f t="shared" si="6"/>
        <v>19172.45</v>
      </c>
      <c r="L117" s="89"/>
      <c r="M117" s="63" t="str">
        <f t="shared" si="7"/>
        <v>33405052400001010611</v>
      </c>
      <c r="N117" s="64"/>
      <c r="O117" s="64"/>
      <c r="P117" s="64"/>
      <c r="Q117" s="64"/>
      <c r="R117" s="64"/>
      <c r="S117" s="64"/>
      <c r="T117" s="64"/>
      <c r="U117" s="64"/>
    </row>
    <row r="118" spans="2:21" s="65" customFormat="1">
      <c r="B118" s="10" t="s">
        <v>89</v>
      </c>
      <c r="C118" s="87" t="s">
        <v>7</v>
      </c>
      <c r="D118" s="7" t="s">
        <v>85</v>
      </c>
      <c r="E118" s="8" t="s">
        <v>179</v>
      </c>
      <c r="F118" s="8" t="s">
        <v>180</v>
      </c>
      <c r="G118" s="9" t="s">
        <v>92</v>
      </c>
      <c r="H118" s="16"/>
      <c r="I118" s="11">
        <v>740647.38</v>
      </c>
      <c r="J118" s="12">
        <v>740266.67</v>
      </c>
      <c r="K118" s="88">
        <f t="shared" si="6"/>
        <v>380.71</v>
      </c>
      <c r="L118" s="89"/>
      <c r="M118" s="63" t="str">
        <f t="shared" si="7"/>
        <v>33406051640076210244</v>
      </c>
      <c r="N118" s="64"/>
      <c r="O118" s="64"/>
      <c r="P118" s="64"/>
      <c r="Q118" s="64"/>
      <c r="R118" s="64"/>
      <c r="S118" s="64"/>
      <c r="T118" s="64"/>
      <c r="U118" s="64"/>
    </row>
    <row r="119" spans="2:21" s="65" customFormat="1">
      <c r="B119" s="10" t="s">
        <v>89</v>
      </c>
      <c r="C119" s="87" t="s">
        <v>7</v>
      </c>
      <c r="D119" s="7" t="s">
        <v>85</v>
      </c>
      <c r="E119" s="8" t="s">
        <v>181</v>
      </c>
      <c r="F119" s="8" t="s">
        <v>182</v>
      </c>
      <c r="G119" s="9" t="s">
        <v>92</v>
      </c>
      <c r="H119" s="16"/>
      <c r="I119" s="11">
        <v>35000</v>
      </c>
      <c r="J119" s="12">
        <v>35000</v>
      </c>
      <c r="K119" s="88">
        <f t="shared" si="6"/>
        <v>0</v>
      </c>
      <c r="L119" s="89"/>
      <c r="M119" s="63" t="str">
        <f t="shared" si="7"/>
        <v>33407079900025500244</v>
      </c>
      <c r="N119" s="64"/>
      <c r="O119" s="64"/>
      <c r="P119" s="64"/>
      <c r="Q119" s="64"/>
      <c r="R119" s="64"/>
      <c r="S119" s="64"/>
      <c r="T119" s="64"/>
      <c r="U119" s="64"/>
    </row>
    <row r="120" spans="2:21" s="65" customFormat="1">
      <c r="B120" s="10" t="s">
        <v>89</v>
      </c>
      <c r="C120" s="87" t="s">
        <v>7</v>
      </c>
      <c r="D120" s="7" t="s">
        <v>85</v>
      </c>
      <c r="E120" s="8" t="s">
        <v>183</v>
      </c>
      <c r="F120" s="8" t="s">
        <v>184</v>
      </c>
      <c r="G120" s="9" t="s">
        <v>92</v>
      </c>
      <c r="H120" s="16"/>
      <c r="I120" s="11">
        <v>150000</v>
      </c>
      <c r="J120" s="12">
        <v>150000</v>
      </c>
      <c r="K120" s="88">
        <f t="shared" si="6"/>
        <v>0</v>
      </c>
      <c r="L120" s="89"/>
      <c r="M120" s="63" t="str">
        <f t="shared" si="7"/>
        <v>33408019900025600244</v>
      </c>
      <c r="N120" s="64"/>
      <c r="O120" s="64"/>
      <c r="P120" s="64"/>
      <c r="Q120" s="64"/>
      <c r="R120" s="64"/>
      <c r="S120" s="64"/>
      <c r="T120" s="64"/>
      <c r="U120" s="64"/>
    </row>
    <row r="121" spans="2:21" s="65" customFormat="1">
      <c r="B121" s="10" t="s">
        <v>89</v>
      </c>
      <c r="C121" s="87" t="s">
        <v>7</v>
      </c>
      <c r="D121" s="7" t="s">
        <v>85</v>
      </c>
      <c r="E121" s="8" t="s">
        <v>185</v>
      </c>
      <c r="F121" s="8" t="s">
        <v>186</v>
      </c>
      <c r="G121" s="9" t="s">
        <v>92</v>
      </c>
      <c r="H121" s="16"/>
      <c r="I121" s="11">
        <v>885.25</v>
      </c>
      <c r="J121" s="12">
        <v>885.25</v>
      </c>
      <c r="K121" s="88">
        <f t="shared" si="6"/>
        <v>0</v>
      </c>
      <c r="L121" s="89"/>
      <c r="M121" s="63" t="str">
        <f t="shared" si="7"/>
        <v>33410019900061100244</v>
      </c>
      <c r="N121" s="64"/>
      <c r="O121" s="64"/>
      <c r="P121" s="64"/>
      <c r="Q121" s="64"/>
      <c r="R121" s="64"/>
      <c r="S121" s="64"/>
      <c r="T121" s="64"/>
      <c r="U121" s="64"/>
    </row>
    <row r="122" spans="2:21" s="65" customFormat="1">
      <c r="B122" s="10" t="s">
        <v>187</v>
      </c>
      <c r="C122" s="87" t="s">
        <v>7</v>
      </c>
      <c r="D122" s="7" t="s">
        <v>85</v>
      </c>
      <c r="E122" s="8" t="s">
        <v>185</v>
      </c>
      <c r="F122" s="8" t="s">
        <v>186</v>
      </c>
      <c r="G122" s="9" t="s">
        <v>188</v>
      </c>
      <c r="H122" s="16"/>
      <c r="I122" s="11">
        <v>88521.54</v>
      </c>
      <c r="J122" s="12">
        <v>88521.54</v>
      </c>
      <c r="K122" s="88">
        <f t="shared" si="6"/>
        <v>0</v>
      </c>
      <c r="L122" s="89"/>
      <c r="M122" s="63" t="str">
        <f t="shared" si="7"/>
        <v>33410019900061100312</v>
      </c>
      <c r="N122" s="64"/>
      <c r="O122" s="64"/>
      <c r="P122" s="64"/>
      <c r="Q122" s="64"/>
      <c r="R122" s="64"/>
      <c r="S122" s="64"/>
      <c r="T122" s="64"/>
      <c r="U122" s="64"/>
    </row>
    <row r="123" spans="2:21" s="65" customFormat="1">
      <c r="B123" s="10" t="s">
        <v>89</v>
      </c>
      <c r="C123" s="87" t="s">
        <v>7</v>
      </c>
      <c r="D123" s="7" t="s">
        <v>85</v>
      </c>
      <c r="E123" s="8" t="s">
        <v>189</v>
      </c>
      <c r="F123" s="8" t="s">
        <v>190</v>
      </c>
      <c r="G123" s="9" t="s">
        <v>92</v>
      </c>
      <c r="H123" s="16"/>
      <c r="I123" s="11">
        <v>150000</v>
      </c>
      <c r="J123" s="12">
        <v>150000</v>
      </c>
      <c r="K123" s="88">
        <f t="shared" si="6"/>
        <v>0</v>
      </c>
      <c r="L123" s="89"/>
      <c r="M123" s="63" t="str">
        <f t="shared" si="7"/>
        <v>33411019900025700244</v>
      </c>
      <c r="N123" s="64"/>
      <c r="O123" s="64"/>
      <c r="P123" s="64"/>
      <c r="Q123" s="64"/>
      <c r="R123" s="64"/>
      <c r="S123" s="64"/>
      <c r="T123" s="64"/>
      <c r="U123" s="64"/>
    </row>
    <row r="124" spans="2:21" s="65" customFormat="1">
      <c r="B124" s="10" t="s">
        <v>84</v>
      </c>
      <c r="C124" s="87" t="s">
        <v>7</v>
      </c>
      <c r="D124" s="7" t="s">
        <v>191</v>
      </c>
      <c r="E124" s="8" t="s">
        <v>192</v>
      </c>
      <c r="F124" s="8" t="s">
        <v>193</v>
      </c>
      <c r="G124" s="9" t="s">
        <v>88</v>
      </c>
      <c r="H124" s="16"/>
      <c r="I124" s="11">
        <v>100000</v>
      </c>
      <c r="J124" s="12">
        <v>50000</v>
      </c>
      <c r="K124" s="88">
        <f t="shared" si="6"/>
        <v>50000</v>
      </c>
      <c r="L124" s="89"/>
      <c r="M124" s="63" t="str">
        <f t="shared" si="7"/>
        <v>34301039900029015540</v>
      </c>
      <c r="N124" s="64"/>
      <c r="O124" s="64"/>
      <c r="P124" s="64"/>
      <c r="Q124" s="64"/>
      <c r="R124" s="64"/>
      <c r="S124" s="64"/>
      <c r="T124" s="64"/>
      <c r="U124" s="64"/>
    </row>
    <row r="125" spans="2:21" s="65" customFormat="1">
      <c r="B125" s="10" t="s">
        <v>194</v>
      </c>
      <c r="C125" s="87" t="s">
        <v>7</v>
      </c>
      <c r="D125" s="7" t="s">
        <v>62</v>
      </c>
      <c r="E125" s="8" t="s">
        <v>195</v>
      </c>
      <c r="F125" s="8" t="s">
        <v>196</v>
      </c>
      <c r="G125" s="9" t="s">
        <v>197</v>
      </c>
      <c r="H125" s="16"/>
      <c r="I125" s="11">
        <v>1100000</v>
      </c>
      <c r="J125" s="12">
        <v>282904.75</v>
      </c>
      <c r="K125" s="88">
        <f t="shared" si="6"/>
        <v>817095.25</v>
      </c>
      <c r="L125" s="89"/>
      <c r="M125" s="63" t="str">
        <f t="shared" si="7"/>
        <v>49213019900023300730</v>
      </c>
      <c r="N125" s="64"/>
      <c r="O125" s="64"/>
      <c r="P125" s="64"/>
      <c r="Q125" s="64"/>
      <c r="R125" s="64"/>
      <c r="S125" s="64"/>
      <c r="T125" s="64"/>
      <c r="U125" s="64"/>
    </row>
    <row r="126" spans="2:21" ht="0.75" customHeight="1" thickBot="1">
      <c r="B126" s="90"/>
      <c r="C126" s="91"/>
      <c r="D126" s="68"/>
      <c r="E126" s="69"/>
      <c r="F126" s="69"/>
      <c r="G126" s="69"/>
      <c r="H126" s="70"/>
      <c r="I126" s="71"/>
      <c r="J126" s="72"/>
      <c r="K126" s="73"/>
      <c r="L126" s="74"/>
    </row>
    <row r="127" spans="2:21" ht="13.5" thickBot="1">
      <c r="B127" s="92"/>
      <c r="C127" s="92"/>
      <c r="D127" s="29"/>
      <c r="E127" s="29"/>
      <c r="F127" s="29"/>
      <c r="G127" s="29"/>
      <c r="H127" s="29"/>
      <c r="I127" s="93"/>
      <c r="J127" s="93"/>
      <c r="K127" s="93"/>
      <c r="L127" s="94"/>
    </row>
    <row r="128" spans="2:21" ht="28.5" customHeight="1" thickBot="1">
      <c r="B128" s="95" t="s">
        <v>18</v>
      </c>
      <c r="C128" s="96">
        <v>450</v>
      </c>
      <c r="D128" s="218" t="s">
        <v>17</v>
      </c>
      <c r="E128" s="219"/>
      <c r="F128" s="219"/>
      <c r="G128" s="220"/>
      <c r="H128" s="97"/>
      <c r="I128" s="98">
        <f>0-I136</f>
        <v>-6670487.3899999997</v>
      </c>
      <c r="J128" s="98">
        <f>J16-J47</f>
        <v>3320289.06</v>
      </c>
      <c r="K128" s="99" t="s">
        <v>17</v>
      </c>
    </row>
    <row r="129" spans="2:21">
      <c r="B129" s="92"/>
      <c r="C129" s="100"/>
      <c r="D129" s="29"/>
      <c r="E129" s="29"/>
      <c r="F129" s="29"/>
      <c r="G129" s="29"/>
      <c r="H129" s="29"/>
      <c r="I129" s="29"/>
      <c r="J129" s="29"/>
      <c r="K129" s="29"/>
    </row>
    <row r="130" spans="2:21" ht="15">
      <c r="B130" s="171" t="s">
        <v>32</v>
      </c>
      <c r="C130" s="171"/>
      <c r="D130" s="171"/>
      <c r="E130" s="171"/>
      <c r="F130" s="171"/>
      <c r="G130" s="171"/>
      <c r="H130" s="171"/>
      <c r="I130" s="171"/>
      <c r="J130" s="171"/>
      <c r="K130" s="171"/>
      <c r="L130" s="78"/>
    </row>
    <row r="131" spans="2:21">
      <c r="B131" s="37"/>
      <c r="C131" s="101"/>
      <c r="D131" s="38"/>
      <c r="E131" s="38"/>
      <c r="F131" s="38"/>
      <c r="G131" s="38"/>
      <c r="H131" s="38"/>
      <c r="I131" s="39"/>
      <c r="J131" s="39"/>
      <c r="K131" s="102" t="s">
        <v>27</v>
      </c>
      <c r="L131" s="103"/>
    </row>
    <row r="132" spans="2:21" ht="17.100000000000001" customHeight="1">
      <c r="B132" s="185" t="s">
        <v>39</v>
      </c>
      <c r="C132" s="173" t="s">
        <v>40</v>
      </c>
      <c r="D132" s="190" t="s">
        <v>45</v>
      </c>
      <c r="E132" s="191"/>
      <c r="F132" s="191"/>
      <c r="G132" s="192"/>
      <c r="H132" s="174"/>
      <c r="I132" s="173" t="s">
        <v>42</v>
      </c>
      <c r="J132" s="173" t="s">
        <v>23</v>
      </c>
      <c r="K132" s="172" t="s">
        <v>43</v>
      </c>
      <c r="L132" s="42"/>
    </row>
    <row r="133" spans="2:21" ht="17.100000000000001" customHeight="1">
      <c r="B133" s="185"/>
      <c r="C133" s="173"/>
      <c r="D133" s="193"/>
      <c r="E133" s="194"/>
      <c r="F133" s="194"/>
      <c r="G133" s="195"/>
      <c r="H133" s="175"/>
      <c r="I133" s="173"/>
      <c r="J133" s="173"/>
      <c r="K133" s="172"/>
      <c r="L133" s="42"/>
    </row>
    <row r="134" spans="2:21" ht="17.100000000000001" customHeight="1">
      <c r="B134" s="185"/>
      <c r="C134" s="173"/>
      <c r="D134" s="196"/>
      <c r="E134" s="197"/>
      <c r="F134" s="197"/>
      <c r="G134" s="198"/>
      <c r="H134" s="176"/>
      <c r="I134" s="173"/>
      <c r="J134" s="173"/>
      <c r="K134" s="172"/>
      <c r="L134" s="42"/>
    </row>
    <row r="135" spans="2:21" ht="13.5" thickBot="1">
      <c r="B135" s="43">
        <v>1</v>
      </c>
      <c r="C135" s="80">
        <v>2</v>
      </c>
      <c r="D135" s="199">
        <v>3</v>
      </c>
      <c r="E135" s="200"/>
      <c r="F135" s="200"/>
      <c r="G135" s="201"/>
      <c r="H135" s="45"/>
      <c r="I135" s="81" t="s">
        <v>2</v>
      </c>
      <c r="J135" s="81" t="s">
        <v>25</v>
      </c>
      <c r="K135" s="82" t="s">
        <v>26</v>
      </c>
      <c r="L135" s="48"/>
    </row>
    <row r="136" spans="2:21" ht="12.75" customHeight="1">
      <c r="B136" s="104" t="s">
        <v>33</v>
      </c>
      <c r="C136" s="50" t="s">
        <v>8</v>
      </c>
      <c r="D136" s="202" t="s">
        <v>17</v>
      </c>
      <c r="E136" s="203"/>
      <c r="F136" s="203"/>
      <c r="G136" s="204"/>
      <c r="H136" s="51"/>
      <c r="I136" s="105">
        <f>I138+I145+I149</f>
        <v>6670487.3899999997</v>
      </c>
      <c r="J136" s="105">
        <f>J138+J145+J149</f>
        <v>-3320289.06</v>
      </c>
      <c r="K136" s="106">
        <f>K138+K145+K149</f>
        <v>9990776.4499999993</v>
      </c>
    </row>
    <row r="137" spans="2:21" ht="12.75" customHeight="1">
      <c r="B137" s="107" t="s">
        <v>11</v>
      </c>
      <c r="C137" s="108"/>
      <c r="D137" s="221"/>
      <c r="E137" s="222"/>
      <c r="F137" s="222"/>
      <c r="G137" s="223"/>
      <c r="H137" s="109"/>
      <c r="I137" s="110"/>
      <c r="J137" s="111"/>
      <c r="K137" s="112"/>
    </row>
    <row r="138" spans="2:21" ht="12.75" customHeight="1">
      <c r="B138" s="107" t="s">
        <v>34</v>
      </c>
      <c r="C138" s="113" t="s">
        <v>12</v>
      </c>
      <c r="D138" s="224" t="s">
        <v>17</v>
      </c>
      <c r="E138" s="225"/>
      <c r="F138" s="225"/>
      <c r="G138" s="226"/>
      <c r="H138" s="114"/>
      <c r="I138" s="52">
        <v>0</v>
      </c>
      <c r="J138" s="52">
        <v>0</v>
      </c>
      <c r="K138" s="115">
        <v>0</v>
      </c>
    </row>
    <row r="139" spans="2:21" ht="12.75" customHeight="1">
      <c r="B139" s="107" t="s">
        <v>10</v>
      </c>
      <c r="C139" s="55"/>
      <c r="D139" s="212"/>
      <c r="E139" s="213"/>
      <c r="F139" s="213"/>
      <c r="G139" s="214"/>
      <c r="H139" s="116"/>
      <c r="I139" s="117"/>
      <c r="J139" s="118"/>
      <c r="K139" s="119"/>
    </row>
    <row r="140" spans="2:21" s="65" customFormat="1" ht="22.5">
      <c r="B140" s="13" t="s">
        <v>73</v>
      </c>
      <c r="C140" s="60" t="s">
        <v>12</v>
      </c>
      <c r="D140" s="5" t="s">
        <v>62</v>
      </c>
      <c r="E140" s="186" t="s">
        <v>74</v>
      </c>
      <c r="F140" s="160"/>
      <c r="G140" s="161"/>
      <c r="H140" s="15"/>
      <c r="I140" s="2">
        <v>0</v>
      </c>
      <c r="J140" s="3">
        <v>0</v>
      </c>
      <c r="K140" s="61">
        <f>IF(IF(I140="",0,I140)=0,0,(IF(I140&gt;0,IF(J140&gt;I140,0,I140-J140),IF(J140&gt;I140,I140-J140,0))))</f>
        <v>0</v>
      </c>
      <c r="L140" s="121"/>
      <c r="M140" s="63" t="str">
        <f>IF(D140="","000",D140)&amp;IF(E140="","00000000000000000",E140)</f>
        <v>49201020000130000710</v>
      </c>
      <c r="N140" s="64"/>
      <c r="O140" s="64"/>
      <c r="P140" s="64"/>
      <c r="Q140" s="64"/>
      <c r="R140" s="64"/>
      <c r="S140" s="64"/>
      <c r="T140" s="64"/>
      <c r="U140" s="64"/>
    </row>
    <row r="141" spans="2:21" s="65" customFormat="1" ht="22.5">
      <c r="B141" s="13" t="s">
        <v>75</v>
      </c>
      <c r="C141" s="60" t="s">
        <v>12</v>
      </c>
      <c r="D141" s="5" t="s">
        <v>62</v>
      </c>
      <c r="E141" s="186" t="s">
        <v>76</v>
      </c>
      <c r="F141" s="160"/>
      <c r="G141" s="161"/>
      <c r="H141" s="15"/>
      <c r="I141" s="2">
        <v>-14000000</v>
      </c>
      <c r="J141" s="3">
        <v>-14000000</v>
      </c>
      <c r="K141" s="61">
        <f>IF(IF(I141="",0,I141)=0,0,(IF(I141&gt;0,IF(J141&gt;I141,0,I141-J141),IF(J141&gt;I141,I141-J141,0))))</f>
        <v>0</v>
      </c>
      <c r="L141" s="121"/>
      <c r="M141" s="63" t="str">
        <f>IF(D141="","000",D141)&amp;IF(E141="","00000000000000000",E141)</f>
        <v>49201020000130000810</v>
      </c>
      <c r="N141" s="64"/>
      <c r="O141" s="64"/>
      <c r="P141" s="64"/>
      <c r="Q141" s="64"/>
      <c r="R141" s="64"/>
      <c r="S141" s="64"/>
      <c r="T141" s="64"/>
      <c r="U141" s="64"/>
    </row>
    <row r="142" spans="2:21" s="65" customFormat="1" ht="33.75">
      <c r="B142" s="13" t="s">
        <v>77</v>
      </c>
      <c r="C142" s="60" t="s">
        <v>12</v>
      </c>
      <c r="D142" s="5" t="s">
        <v>62</v>
      </c>
      <c r="E142" s="186" t="s">
        <v>78</v>
      </c>
      <c r="F142" s="160"/>
      <c r="G142" s="161"/>
      <c r="H142" s="15"/>
      <c r="I142" s="2">
        <v>19000000</v>
      </c>
      <c r="J142" s="3">
        <v>19000000</v>
      </c>
      <c r="K142" s="61">
        <f>IF(IF(I142="",0,I142)=0,0,(IF(I142&gt;0,IF(J142&gt;I142,0,I142-J142),IF(J142&gt;I142,I142-J142,0))))</f>
        <v>0</v>
      </c>
      <c r="L142" s="121"/>
      <c r="M142" s="63" t="str">
        <f>IF(D142="","000",D142)&amp;IF(E142="","00000000000000000",E142)</f>
        <v>49201030100130000710</v>
      </c>
      <c r="N142" s="64"/>
      <c r="O142" s="64"/>
      <c r="P142" s="64"/>
      <c r="Q142" s="64"/>
      <c r="R142" s="64"/>
      <c r="S142" s="64"/>
      <c r="T142" s="64"/>
      <c r="U142" s="64"/>
    </row>
    <row r="143" spans="2:21" s="65" customFormat="1" ht="33.75">
      <c r="B143" s="13" t="s">
        <v>79</v>
      </c>
      <c r="C143" s="60" t="s">
        <v>12</v>
      </c>
      <c r="D143" s="5" t="s">
        <v>62</v>
      </c>
      <c r="E143" s="186" t="s">
        <v>80</v>
      </c>
      <c r="F143" s="160"/>
      <c r="G143" s="161"/>
      <c r="H143" s="15"/>
      <c r="I143" s="2">
        <v>-5000000</v>
      </c>
      <c r="J143" s="3">
        <v>-5000000</v>
      </c>
      <c r="K143" s="61">
        <f>IF(IF(I143="",0,I143)=0,0,(IF(I143&gt;0,IF(J143&gt;I143,0,I143-J143),IF(J143&gt;I143,I143-J143,0))))</f>
        <v>0</v>
      </c>
      <c r="L143" s="121"/>
      <c r="M143" s="63" t="str">
        <f>IF(D143="","000",D143)&amp;IF(E143="","00000000000000000",E143)</f>
        <v>49201030100130000810</v>
      </c>
      <c r="N143" s="64"/>
      <c r="O143" s="64"/>
      <c r="P143" s="64"/>
      <c r="Q143" s="64"/>
      <c r="R143" s="64"/>
      <c r="S143" s="64"/>
      <c r="T143" s="64"/>
      <c r="U143" s="64"/>
    </row>
    <row r="144" spans="2:21" ht="6" hidden="1" customHeight="1">
      <c r="B144" s="120"/>
      <c r="C144" s="122"/>
      <c r="D144" s="123"/>
      <c r="E144" s="209"/>
      <c r="F144" s="210"/>
      <c r="G144" s="210"/>
      <c r="H144" s="211"/>
      <c r="I144" s="124"/>
      <c r="J144" s="125"/>
      <c r="K144" s="126"/>
      <c r="L144" s="127"/>
    </row>
    <row r="145" spans="2:21" ht="12.75" customHeight="1">
      <c r="B145" s="107" t="s">
        <v>35</v>
      </c>
      <c r="C145" s="55" t="s">
        <v>13</v>
      </c>
      <c r="D145" s="215" t="s">
        <v>17</v>
      </c>
      <c r="E145" s="216"/>
      <c r="F145" s="216"/>
      <c r="G145" s="217"/>
      <c r="H145" s="116"/>
      <c r="I145" s="52">
        <v>0</v>
      </c>
      <c r="J145" s="52">
        <v>0</v>
      </c>
      <c r="K145" s="14">
        <v>0</v>
      </c>
    </row>
    <row r="146" spans="2:21" ht="12.75" customHeight="1">
      <c r="B146" s="107" t="s">
        <v>10</v>
      </c>
      <c r="C146" s="55"/>
      <c r="D146" s="212"/>
      <c r="E146" s="213"/>
      <c r="F146" s="213"/>
      <c r="G146" s="214"/>
      <c r="H146" s="116"/>
      <c r="I146" s="117"/>
      <c r="J146" s="118"/>
      <c r="K146" s="119"/>
    </row>
    <row r="147" spans="2:21" s="65" customFormat="1">
      <c r="B147" s="149"/>
      <c r="C147" s="150" t="s">
        <v>13</v>
      </c>
      <c r="D147" s="151"/>
      <c r="E147" s="187"/>
      <c r="F147" s="188"/>
      <c r="G147" s="189"/>
      <c r="H147" s="152"/>
      <c r="I147" s="153"/>
      <c r="J147" s="154"/>
      <c r="K147" s="155">
        <f>IF(IF(I147="",0,I147)=0,0,(IF(I147&gt;0,IF(J147&gt;I147,0,I147-J147),IF(J147&gt;I147,I147-J147,0))))</f>
        <v>0</v>
      </c>
      <c r="L147" s="156"/>
      <c r="M147" s="157" t="str">
        <f>IF(D147="","000",D147)&amp;IF(E147="","00000000000000000",E147)</f>
        <v>00000000000000000000</v>
      </c>
      <c r="N147" s="158"/>
      <c r="O147" s="158"/>
      <c r="P147" s="158"/>
      <c r="Q147" s="158"/>
      <c r="R147" s="158"/>
      <c r="S147" s="158"/>
      <c r="T147" s="158"/>
      <c r="U147" s="158"/>
    </row>
    <row r="148" spans="2:21" ht="6" hidden="1" customHeight="1">
      <c r="B148" s="120"/>
      <c r="C148" s="60"/>
      <c r="D148" s="123"/>
      <c r="E148" s="209"/>
      <c r="F148" s="210"/>
      <c r="G148" s="210"/>
      <c r="H148" s="211"/>
      <c r="I148" s="124"/>
      <c r="J148" s="125"/>
      <c r="K148" s="126"/>
      <c r="L148" s="127"/>
    </row>
    <row r="149" spans="2:21" ht="12.75" customHeight="1">
      <c r="B149" s="107" t="s">
        <v>16</v>
      </c>
      <c r="C149" s="55" t="s">
        <v>9</v>
      </c>
      <c r="D149" s="165" t="s">
        <v>53</v>
      </c>
      <c r="E149" s="166"/>
      <c r="F149" s="166"/>
      <c r="G149" s="167"/>
      <c r="H149" s="128"/>
      <c r="I149" s="52">
        <v>6670487.3899999997</v>
      </c>
      <c r="J149" s="52">
        <v>-3320289.06</v>
      </c>
      <c r="K149" s="14">
        <f>IF(IF(I149="",0,I149)=0,0,(IF(I149&gt;0,IF(J149&gt;I149,0,I149-J149),IF(J149&gt;I149,I149-J149,0))))</f>
        <v>9990776.4499999993</v>
      </c>
    </row>
    <row r="150" spans="2:21" ht="22.5">
      <c r="B150" s="107" t="s">
        <v>54</v>
      </c>
      <c r="C150" s="55" t="s">
        <v>9</v>
      </c>
      <c r="D150" s="165" t="s">
        <v>55</v>
      </c>
      <c r="E150" s="166"/>
      <c r="F150" s="166"/>
      <c r="G150" s="167"/>
      <c r="H150" s="128"/>
      <c r="I150" s="52">
        <v>6670487.3899999997</v>
      </c>
      <c r="J150" s="52">
        <v>-3320289.06</v>
      </c>
      <c r="K150" s="14">
        <f>IF(IF(I150="",0,I150)=0,0,(IF(I150&gt;0,IF(J150&gt;I150,0,I150-J150),IF(J150&gt;I150,I150-J150,0))))</f>
        <v>9990776.4499999993</v>
      </c>
    </row>
    <row r="151" spans="2:21" ht="35.25" customHeight="1">
      <c r="B151" s="107" t="s">
        <v>57</v>
      </c>
      <c r="C151" s="55" t="s">
        <v>9</v>
      </c>
      <c r="D151" s="165" t="s">
        <v>56</v>
      </c>
      <c r="E151" s="166"/>
      <c r="F151" s="166"/>
      <c r="G151" s="167"/>
      <c r="H151" s="128"/>
      <c r="I151" s="52">
        <v>0</v>
      </c>
      <c r="J151" s="52">
        <v>0</v>
      </c>
      <c r="K151" s="14">
        <f>IF(IF(I151="",0,I151)=0,0,(IF(I151&gt;0,IF(J151&gt;I151,0,I151-J151),IF(J151&gt;I151,I151-J151,0))))</f>
        <v>0</v>
      </c>
    </row>
    <row r="152" spans="2:21" ht="22.5">
      <c r="B152" s="147" t="s">
        <v>72</v>
      </c>
      <c r="C152" s="129" t="s">
        <v>14</v>
      </c>
      <c r="D152" s="6" t="s">
        <v>69</v>
      </c>
      <c r="E152" s="168" t="s">
        <v>71</v>
      </c>
      <c r="F152" s="169"/>
      <c r="G152" s="170"/>
      <c r="H152" s="17"/>
      <c r="I152" s="1">
        <v>-194827913.65000001</v>
      </c>
      <c r="J152" s="1">
        <v>-197886295.88999999</v>
      </c>
      <c r="K152" s="130" t="s">
        <v>17</v>
      </c>
      <c r="L152" s="131"/>
      <c r="M152" s="132" t="str">
        <f>IF(D152="","000",D152)&amp;IF(E152="","00000000000000000",E152)</f>
        <v>00001050201130000510</v>
      </c>
    </row>
    <row r="153" spans="2:21" ht="22.5">
      <c r="B153" s="147" t="s">
        <v>68</v>
      </c>
      <c r="C153" s="129" t="s">
        <v>15</v>
      </c>
      <c r="D153" s="6" t="s">
        <v>69</v>
      </c>
      <c r="E153" s="168" t="s">
        <v>70</v>
      </c>
      <c r="F153" s="169"/>
      <c r="G153" s="170"/>
      <c r="H153" s="17"/>
      <c r="I153" s="4">
        <v>201498401.03999999</v>
      </c>
      <c r="J153" s="4">
        <v>194566006.83000001</v>
      </c>
      <c r="K153" s="133" t="s">
        <v>17</v>
      </c>
      <c r="L153" s="134"/>
      <c r="M153" s="132" t="str">
        <f>IF(D153="","000",D153)&amp;IF(E153="","00000000000000000",E153)</f>
        <v>00001050201130000610</v>
      </c>
    </row>
    <row r="154" spans="2:21" ht="0.75" customHeight="1" thickBot="1">
      <c r="B154" s="92"/>
      <c r="C154" s="67"/>
      <c r="D154" s="135"/>
      <c r="E154" s="183"/>
      <c r="F154" s="183"/>
      <c r="G154" s="183"/>
      <c r="H154" s="184"/>
      <c r="I154" s="136"/>
      <c r="J154" s="136"/>
      <c r="K154" s="137"/>
      <c r="L154" s="21"/>
    </row>
    <row r="155" spans="2:21">
      <c r="B155" s="92"/>
      <c r="C155" s="100"/>
      <c r="D155" s="29"/>
      <c r="E155" s="29"/>
      <c r="F155" s="29"/>
      <c r="G155" s="29"/>
      <c r="H155" s="29"/>
      <c r="I155" s="29"/>
      <c r="J155" s="29"/>
      <c r="K155" s="29"/>
      <c r="L155" s="138"/>
      <c r="M155" s="138"/>
    </row>
    <row r="156" spans="2:21" ht="21.75" customHeight="1">
      <c r="B156" s="139" t="s">
        <v>48</v>
      </c>
      <c r="C156" s="163"/>
      <c r="D156" s="163"/>
      <c r="E156" s="163"/>
      <c r="F156" s="100"/>
      <c r="G156" s="100"/>
      <c r="H156" s="29"/>
      <c r="I156" s="140" t="s">
        <v>50</v>
      </c>
      <c r="J156" s="141"/>
      <c r="K156" s="144"/>
      <c r="L156" s="138"/>
      <c r="M156" s="138"/>
    </row>
    <row r="157" spans="2:21">
      <c r="B157" s="24" t="s">
        <v>46</v>
      </c>
      <c r="C157" s="162" t="s">
        <v>47</v>
      </c>
      <c r="D157" s="162"/>
      <c r="E157" s="162"/>
      <c r="F157" s="100"/>
      <c r="G157" s="100"/>
      <c r="H157" s="29"/>
      <c r="I157" s="29"/>
      <c r="J157" s="142" t="s">
        <v>51</v>
      </c>
      <c r="K157" s="100" t="s">
        <v>47</v>
      </c>
      <c r="L157" s="138"/>
      <c r="M157" s="138"/>
    </row>
    <row r="158" spans="2:21">
      <c r="B158" s="24"/>
      <c r="C158" s="100"/>
      <c r="D158" s="29"/>
      <c r="E158" s="29"/>
      <c r="F158" s="29"/>
      <c r="G158" s="29"/>
      <c r="H158" s="29"/>
      <c r="I158" s="29"/>
      <c r="J158" s="29"/>
      <c r="K158" s="29"/>
      <c r="L158" s="138"/>
      <c r="M158" s="138"/>
    </row>
    <row r="159" spans="2:21" ht="21.75" customHeight="1">
      <c r="B159" s="24" t="s">
        <v>49</v>
      </c>
      <c r="C159" s="164"/>
      <c r="D159" s="164"/>
      <c r="E159" s="164"/>
      <c r="F159" s="143"/>
      <c r="G159" s="143"/>
      <c r="H159" s="29"/>
      <c r="I159" s="29"/>
      <c r="J159" s="29"/>
      <c r="K159" s="29"/>
      <c r="L159" s="138"/>
      <c r="M159" s="138"/>
    </row>
    <row r="160" spans="2:21">
      <c r="B160" s="24" t="s">
        <v>46</v>
      </c>
      <c r="C160" s="162" t="s">
        <v>47</v>
      </c>
      <c r="D160" s="162"/>
      <c r="E160" s="162"/>
      <c r="F160" s="100"/>
      <c r="G160" s="100"/>
      <c r="H160" s="29"/>
      <c r="I160" s="29"/>
      <c r="J160" s="29"/>
      <c r="K160" s="29"/>
      <c r="L160" s="138"/>
      <c r="M160" s="138"/>
    </row>
    <row r="161" spans="2:13">
      <c r="B161" s="24"/>
      <c r="C161" s="100"/>
      <c r="D161" s="29"/>
      <c r="E161" s="29"/>
      <c r="F161" s="29"/>
      <c r="G161" s="29"/>
      <c r="H161" s="29"/>
      <c r="I161" s="29"/>
      <c r="J161" s="29"/>
      <c r="K161" s="29"/>
      <c r="L161" s="138"/>
      <c r="M161" s="138"/>
    </row>
    <row r="162" spans="2:13">
      <c r="B162" s="24" t="s">
        <v>31</v>
      </c>
      <c r="C162" s="100"/>
      <c r="D162" s="29"/>
      <c r="E162" s="29"/>
      <c r="F162" s="29"/>
      <c r="G162" s="29"/>
      <c r="H162" s="29"/>
      <c r="I162" s="29"/>
      <c r="J162" s="29"/>
      <c r="K162" s="29"/>
      <c r="L162" s="138"/>
      <c r="M162" s="138"/>
    </row>
    <row r="163" spans="2:13">
      <c r="B163" s="92"/>
      <c r="C163" s="100"/>
      <c r="D163" s="29"/>
      <c r="E163" s="29"/>
      <c r="F163" s="29"/>
      <c r="G163" s="29"/>
      <c r="H163" s="29"/>
      <c r="I163" s="29"/>
      <c r="J163" s="29"/>
      <c r="K163" s="29"/>
      <c r="L163" s="138"/>
      <c r="M163" s="138"/>
    </row>
    <row r="164" spans="2:13">
      <c r="L164" s="138"/>
      <c r="M164" s="138"/>
    </row>
    <row r="165" spans="2:13">
      <c r="L165" s="138"/>
      <c r="M165" s="138"/>
    </row>
    <row r="166" spans="2:13">
      <c r="L166" s="138"/>
      <c r="M166" s="138"/>
    </row>
    <row r="167" spans="2:13">
      <c r="L167" s="138"/>
      <c r="M167" s="138"/>
    </row>
    <row r="168" spans="2:13">
      <c r="L168" s="138"/>
      <c r="M168" s="138"/>
    </row>
    <row r="169" spans="2:13">
      <c r="L169" s="138"/>
      <c r="M169" s="138"/>
    </row>
  </sheetData>
  <mergeCells count="82">
    <mergeCell ref="D136:G136"/>
    <mergeCell ref="D137:G137"/>
    <mergeCell ref="D138:G138"/>
    <mergeCell ref="E33:G33"/>
    <mergeCell ref="E34:G34"/>
    <mergeCell ref="E35:G35"/>
    <mergeCell ref="H43:H45"/>
    <mergeCell ref="H132:H134"/>
    <mergeCell ref="E144:H144"/>
    <mergeCell ref="E148:H148"/>
    <mergeCell ref="E142:G142"/>
    <mergeCell ref="E143:G143"/>
    <mergeCell ref="E28:G28"/>
    <mergeCell ref="E29:G29"/>
    <mergeCell ref="E30:G30"/>
    <mergeCell ref="D139:G139"/>
    <mergeCell ref="D145:G145"/>
    <mergeCell ref="D146:G146"/>
    <mergeCell ref="D46:G46"/>
    <mergeCell ref="D47:G47"/>
    <mergeCell ref="D48:G48"/>
    <mergeCell ref="D128:G128"/>
    <mergeCell ref="D132:G134"/>
    <mergeCell ref="D135:G135"/>
    <mergeCell ref="I132:I134"/>
    <mergeCell ref="B132:B134"/>
    <mergeCell ref="C132:C134"/>
    <mergeCell ref="K132:K134"/>
    <mergeCell ref="J132:J134"/>
    <mergeCell ref="J12:J14"/>
    <mergeCell ref="B12:B14"/>
    <mergeCell ref="I43:I45"/>
    <mergeCell ref="C43:C45"/>
    <mergeCell ref="B41:K41"/>
    <mergeCell ref="K43:K45"/>
    <mergeCell ref="J43:J45"/>
    <mergeCell ref="B43:B45"/>
    <mergeCell ref="D12:G14"/>
    <mergeCell ref="D15:G15"/>
    <mergeCell ref="D16:G16"/>
    <mergeCell ref="D17:G17"/>
    <mergeCell ref="D43:G45"/>
    <mergeCell ref="E39:H39"/>
    <mergeCell ref="E31:G31"/>
    <mergeCell ref="E32:G32"/>
    <mergeCell ref="B2:J2"/>
    <mergeCell ref="C6:I6"/>
    <mergeCell ref="C7:I7"/>
    <mergeCell ref="C4:E4"/>
    <mergeCell ref="H4:I4"/>
    <mergeCell ref="B10:K10"/>
    <mergeCell ref="K12:K14"/>
    <mergeCell ref="I12:I14"/>
    <mergeCell ref="C12:C14"/>
    <mergeCell ref="B130:K130"/>
    <mergeCell ref="H12:H14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36:G36"/>
    <mergeCell ref="E37:G37"/>
    <mergeCell ref="E38:G38"/>
    <mergeCell ref="C160:E160"/>
    <mergeCell ref="C156:E156"/>
    <mergeCell ref="C159:E159"/>
    <mergeCell ref="C157:E157"/>
    <mergeCell ref="D149:G149"/>
    <mergeCell ref="D150:G150"/>
    <mergeCell ref="D151:G151"/>
    <mergeCell ref="E153:G153"/>
    <mergeCell ref="E152:G152"/>
    <mergeCell ref="E154:H154"/>
    <mergeCell ref="E140:G140"/>
    <mergeCell ref="E141:G141"/>
    <mergeCell ref="E147:G147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39" max="16383" man="1"/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buh_3</cp:lastModifiedBy>
  <dcterms:created xsi:type="dcterms:W3CDTF">2009-02-13T09:10:05Z</dcterms:created>
  <dcterms:modified xsi:type="dcterms:W3CDTF">2023-03-22T09:42:53Z</dcterms:modified>
</cp:coreProperties>
</file>