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600" windowHeight="5685" activeTab="1"/>
  </bookViews>
  <sheets>
    <sheet name="0503117 (ДетКБК)" sheetId="1" r:id="rId1"/>
    <sheet name="0503117 (ДетКБК.КОСГУ)" sheetId="2" r:id="rId2"/>
  </sheets>
  <definedNames/>
  <calcPr fullCalcOnLoad="1" fullPrecision="0"/>
</workbook>
</file>

<file path=xl/sharedStrings.xml><?xml version="1.0" encoding="utf-8"?>
<sst xmlns="http://schemas.openxmlformats.org/spreadsheetml/2006/main" count="2204" uniqueCount="310">
  <si>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</si>
  <si>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</si>
  <si>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</si>
  <si>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</si>
  <si>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</si>
  <si>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</si>
  <si>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</si>
  <si>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</si>
  <si>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</si>
  <si>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</si>
  <si>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</si>
  <si>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</si>
  <si>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</si>
  <si>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</si>
  <si>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</si>
  <si>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</si>
  <si>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</si>
  <si>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</si>
  <si>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</si>
  <si>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</si>
  <si>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</si>
  <si>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</si>
  <si>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</si>
  <si>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</si>
  <si>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</si>
  <si>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</si>
  <si>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</si>
  <si>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</si>
  <si>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</si>
  <si>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</si>
  <si>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</si>
  <si>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</si>
  <si>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</si>
  <si>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</si>
  <si>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</si>
  <si>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</si>
  <si>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</si>
  <si>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</si>
  <si>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</si>
  <si>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</si>
  <si>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</si>
  <si>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</si>
  <si>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</si>
  <si>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</si>
  <si>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</si>
  <si>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</si>
  <si>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</si>
  <si>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</si>
  <si>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</si>
  <si>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</si>
  <si>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</si>
  <si>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</si>
  <si>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</si>
  <si>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</si>
  <si>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</si>
  <si>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</si>
  <si>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</si>
  <si>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</si>
  <si>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        по ОКТМО</t>
  </si>
  <si>
    <t>Периодичность:  месячная, квартальная, годовая</t>
  </si>
  <si>
    <t>Бюджет Пестовского муниципального района</t>
  </si>
  <si>
    <t>01 мая 2023 г.</t>
  </si>
  <si>
    <t>Комитет финансов Администрации Пестовского муниципального района (ПБС)</t>
  </si>
  <si>
    <t>МЕСЯЦ</t>
  </si>
  <si>
    <t>3</t>
  </si>
  <si>
    <t>01.05.2023</t>
  </si>
  <si>
    <t>Уменьшение прочих остатков денежных средств бюджетов муниципальных районов</t>
  </si>
  <si>
    <t>000</t>
  </si>
  <si>
    <t>01050201050000610</t>
  </si>
  <si>
    <t>01050201050000510</t>
  </si>
  <si>
    <t>Увеличение прочих остатков денежных средств бюджетов муниципальных районов</t>
  </si>
  <si>
    <t>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</si>
  <si>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</si>
  <si>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</si>
  <si>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01060502050000640</t>
  </si>
  <si>
    <t>121</t>
  </si>
  <si>
    <t>0102</t>
  </si>
  <si>
    <t>0000050000</t>
  </si>
  <si>
    <t xml:space="preserve"> Фонд оплаты труда государственных (муниципальных) органов </t>
  </si>
  <si>
    <t>122</t>
  </si>
  <si>
    <t xml:space="preserve"> Иные выплаты персоналу государственных (муниципальных) органов, за исключением фонда оплаты труда </t>
  </si>
  <si>
    <t>129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</si>
  <si>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</si>
  <si>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0103</t>
  </si>
  <si>
    <t>244</t>
  </si>
  <si>
    <t xml:space="preserve"> Прочая закупка товаров, работ и услуг </t>
  </si>
  <si>
    <t>853</t>
  </si>
  <si>
    <t xml:space="preserve"> Уплата иных платежей </t>
  </si>
  <si>
    <t>0104</t>
  </si>
  <si>
    <t>247</t>
  </si>
  <si>
    <t xml:space="preserve"> Закупка энергетических ресурсов </t>
  </si>
  <si>
    <t>851</t>
  </si>
  <si>
    <t xml:space="preserve"> Уплата налога на имущество организаций и земельного налога </t>
  </si>
  <si>
    <t>852</t>
  </si>
  <si>
    <t xml:space="preserve"> Уплата прочих налогов, сборов </t>
  </si>
  <si>
    <t>0105</t>
  </si>
  <si>
    <t>0106</t>
  </si>
  <si>
    <t>870</t>
  </si>
  <si>
    <t>0111</t>
  </si>
  <si>
    <t xml:space="preserve"> Резервные средства </t>
  </si>
  <si>
    <t>0113</t>
  </si>
  <si>
    <t>360</t>
  </si>
  <si>
    <t xml:space="preserve"> Иные выплаты населению </t>
  </si>
  <si>
    <t>530</t>
  </si>
  <si>
    <t xml:space="preserve"> Субвенции </t>
  </si>
  <si>
    <t>831</t>
  </si>
  <si>
    <t xml:space="preserve"> Исполнение судебных актов Российской Федерации и мировых соглашений по возмещению причиненного вреда </t>
  </si>
  <si>
    <t>0203</t>
  </si>
  <si>
    <t>0309</t>
  </si>
  <si>
    <t>612</t>
  </si>
  <si>
    <t xml:space="preserve"> Субсидии бюджетным учреждениям на иные цели </t>
  </si>
  <si>
    <t>0310</t>
  </si>
  <si>
    <t>0405</t>
  </si>
  <si>
    <t>0408</t>
  </si>
  <si>
    <t>243</t>
  </si>
  <si>
    <t>0409</t>
  </si>
  <si>
    <t xml:space="preserve"> Закупка товаров, работ и услуг в целях капитального ремонта государственного (муниципального) имущества </t>
  </si>
  <si>
    <t>0412</t>
  </si>
  <si>
    <t>540</t>
  </si>
  <si>
    <t xml:space="preserve"> Иные межбюджетные трансферты </t>
  </si>
  <si>
    <t>811</t>
  </si>
  <si>
    <t xml:space="preserve">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</si>
  <si>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813</t>
  </si>
  <si>
    <t xml:space="preserve">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 </t>
  </si>
  <si>
    <t>0501</t>
  </si>
  <si>
    <t>0502</t>
  </si>
  <si>
    <t>414</t>
  </si>
  <si>
    <t xml:space="preserve"> Бюджетные инвестиции в объекты капитального строительства государственной (муниципальной) собственности </t>
  </si>
  <si>
    <t>0503</t>
  </si>
  <si>
    <t>611</t>
  </si>
  <si>
    <t>0505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</si>
  <si>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</si>
  <si>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0605</t>
  </si>
  <si>
    <t>323</t>
  </si>
  <si>
    <t>0701</t>
  </si>
  <si>
    <t xml:space="preserve"> Приобретение товаров, работ и услуг в пользу граждан в целях их социального обеспечения </t>
  </si>
  <si>
    <t>621</t>
  </si>
  <si>
    <t xml:space="preserve">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</t>
  </si>
  <si>
    <t>622</t>
  </si>
  <si>
    <t xml:space="preserve"> Субсидии автономным учреждениям на иные цели </t>
  </si>
  <si>
    <t>321</t>
  </si>
  <si>
    <t>0702</t>
  </si>
  <si>
    <t xml:space="preserve"> Пособия, компенсации и иные социальные выплаты гражданам, кроме публичных нормативных обязательств </t>
  </si>
  <si>
    <t>0703</t>
  </si>
  <si>
    <t>0707</t>
  </si>
  <si>
    <t>111</t>
  </si>
  <si>
    <t>0709</t>
  </si>
  <si>
    <t xml:space="preserve"> Фонд оплаты труда учреждений </t>
  </si>
  <si>
    <t>112</t>
  </si>
  <si>
    <t xml:space="preserve"> Иные выплаты персоналу учреждений, за исключением фонда оплаты труда </t>
  </si>
  <si>
    <t>119</t>
  </si>
  <si>
    <t xml:space="preserve"> Взносы по обязательному социальному страхованию на выплаты по оплате труда работников и иные выплаты работникам учреждений </t>
  </si>
  <si>
    <t>340</t>
  </si>
  <si>
    <t xml:space="preserve"> Стипендии </t>
  </si>
  <si>
    <t>0801</t>
  </si>
  <si>
    <t>0804</t>
  </si>
  <si>
    <t>1001</t>
  </si>
  <si>
    <t>312</t>
  </si>
  <si>
    <t xml:space="preserve"> Иные пенсии, социальные доплаты к пенсиям </t>
  </si>
  <si>
    <t>313</t>
  </si>
  <si>
    <t>1003</t>
  </si>
  <si>
    <t xml:space="preserve"> Пособия, компенсации, меры социальной поддержки по публичным нормативным обязательствам </t>
  </si>
  <si>
    <t>1004</t>
  </si>
  <si>
    <t>322</t>
  </si>
  <si>
    <t xml:space="preserve"> Субсидии гражданам на приобретение жилья </t>
  </si>
  <si>
    <t>412</t>
  </si>
  <si>
    <t xml:space="preserve"> Бюджетные инвестиции на приобретение объектов недвижимого имущества в государственную (муниципальную) собственность </t>
  </si>
  <si>
    <t>1006</t>
  </si>
  <si>
    <t>1101</t>
  </si>
  <si>
    <t>1103</t>
  </si>
  <si>
    <t>1105</t>
  </si>
  <si>
    <t>123</t>
  </si>
  <si>
    <t xml:space="preserve"> Иные выплаты государственных (муниципальных) органов привлекаемым лицам </t>
  </si>
  <si>
    <t>730</t>
  </si>
  <si>
    <t>1301</t>
  </si>
  <si>
    <t xml:space="preserve"> Обслуживание муниципального долга </t>
  </si>
  <si>
    <t>511</t>
  </si>
  <si>
    <t>1401</t>
  </si>
  <si>
    <t xml:space="preserve"> Дотации на выравнивание бюджетной обеспеченности </t>
  </si>
  <si>
    <t>1403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</si>
  <si>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</si>
  <si>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10102010010000110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</si>
  <si>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</si>
  <si>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</si>
  <si>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</si>
  <si>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</si>
  <si>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</si>
  <si>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</si>
  <si>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</si>
  <si>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</si>
  <si>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</si>
  <si>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</si>
  <si>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</si>
  <si>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</si>
  <si>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</si>
  <si>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</si>
  <si>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</si>
  <si>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</si>
  <si>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</si>
  <si>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</si>
  <si>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</si>
  <si>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</si>
  <si>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10501011010000110</t>
  </si>
  <si>
    <t>Налог, взимаемый с налогоплательщиков, выбравших в качестве объекта налогообложения доходы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</si>
  <si>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</si>
  <si>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</si>
  <si>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10502010020000110</t>
  </si>
  <si>
    <t>Единый налог на вмененный доход для отдельных видов деятельности</t>
  </si>
  <si>
    <t>10503010010000110</t>
  </si>
  <si>
    <t>Единый сельскохозяйственный налог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</si>
  <si>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</si>
  <si>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</si>
  <si>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</si>
  <si>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</si>
  <si>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11103050050000120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</si>
  <si>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</si>
  <si>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</si>
  <si>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</si>
  <si>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</si>
  <si>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</si>
  <si>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</si>
  <si>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11105075050000120</t>
  </si>
  <si>
    <t>11105313050000120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</si>
  <si>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</si>
  <si>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выбросы загрязняющих веществ в атмосферный воздух стационарными объектами</t>
  </si>
  <si>
    <t>11201010010000120</t>
  </si>
  <si>
    <t>11201030010000120</t>
  </si>
  <si>
    <t>Плата за сбросы загрязняющих веществ в водные объекты</t>
  </si>
  <si>
    <t>Плата за размещение отходов производства</t>
  </si>
  <si>
    <t>11201041010000120</t>
  </si>
  <si>
    <t>11302995050000130</t>
  </si>
  <si>
    <t>Прочие доходы от компенсации затрат бюджетов муниципальных районов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</si>
  <si>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</si>
  <si>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</si>
  <si>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</si>
  <si>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</si>
  <si>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</si>
  <si>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</si>
  <si>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</si>
  <si>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</si>
  <si>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</si>
  <si>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</si>
  <si>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</si>
  <si>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</si>
  <si>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</si>
  <si>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</si>
  <si>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</si>
  <si>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</si>
  <si>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</si>
  <si>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</si>
  <si>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</si>
  <si>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</si>
  <si>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</si>
  <si>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</si>
  <si>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</si>
  <si>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</si>
  <si>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</si>
  <si>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</si>
  <si>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</si>
  <si>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</si>
  <si>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</si>
  <si>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</si>
  <si>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</si>
  <si>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</si>
  <si>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11705050050000180</t>
  </si>
  <si>
    <t>Прочие неналоговые доходы бюджетов муниципальных районов</t>
  </si>
  <si>
    <t>11715030050000150</t>
  </si>
  <si>
    <t>Инициативные платежи, зачисляемые в бюджеты муниципальных районов</t>
  </si>
  <si>
    <t>20215001050000150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</si>
  <si>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</si>
  <si>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20225081050000150</t>
  </si>
  <si>
    <t>Субсидии бюджетам муниципальных районов на государственную поддержку организаций, входящих в систему спортивной подготовки</t>
  </si>
  <si>
    <t>20225243050000150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</si>
  <si>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</si>
  <si>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20225304050000150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</si>
  <si>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</si>
  <si>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20225467050000150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</si>
  <si>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</si>
  <si>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20225497050000150</t>
  </si>
  <si>
    <t>Субсидии бюджетам муниципальных районов на реализацию мероприятий по обеспечению жильем молодых семей</t>
  </si>
  <si>
    <t>20225519050000150</t>
  </si>
  <si>
    <t>Субсидии бюджетам муниципальных районов на поддержку отрасли культуры</t>
  </si>
  <si>
    <t>20225750050000150</t>
  </si>
  <si>
    <t>Субсидии бюджетам муниципальных районов на реализацию мероприятий по модернизации школьных систем образования</t>
  </si>
  <si>
    <t>20229999050000150</t>
  </si>
  <si>
    <t>Прочие субсидии бюджетам муниципальных районов</t>
  </si>
  <si>
    <t>20230021050000150</t>
  </si>
  <si>
    <t>Субвенции бюджетам муниципальных районов на ежемесячное денежное вознаграждение за классное руководство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</si>
  <si>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</si>
  <si>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</si>
  <si>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20230027050000150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</si>
  <si>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</si>
  <si>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20230029050000150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</si>
  <si>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</si>
  <si>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20235082050000150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</si>
  <si>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</si>
  <si>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20235118050000150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</si>
  <si>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</si>
  <si>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20235120050000150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</si>
  <si>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</si>
  <si>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20235303050000150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</si>
  <si>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</si>
  <si>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20235930050000150</t>
  </si>
  <si>
    <t>Субвенции бюджетам муниципальных районов на государственную регистрацию актов гражданского состояния</t>
  </si>
  <si>
    <t>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</si>
  <si>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</si>
  <si>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20249999050000150</t>
  </si>
  <si>
    <t>Прочие межбюджетные трансферты, передаваемые бюджетам муниципальных районов</t>
  </si>
  <si>
    <t>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</si>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</sst>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"/>
    <numFmt numFmtId="176" formatCode="00\ 00\ 00\ 00\ 00\ 0000"/>
    <numFmt numFmtId="177" formatCode="000\ 00\ 00\ 00\ 00\ 00\ 0000\ 000"/>
    <numFmt numFmtId="178" formatCode="[$-FC19]d\ mmmm\ yyyy\ &quot;г.&quot;"/>
  </numFmts>
  <fonts count="20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29">
    <xf numFmtId="0" fontId="0" fillId="0" borderId="0" xfId="0" applyAlignment="1">
      <alignment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 wrapText="1"/>
      <protection locked="0"/>
    </xf>
    <xf numFmtId="4" fontId="2" fillId="0" borderId="11" xfId="0" applyNumberFormat="1" applyFont="1" applyBorder="1" applyAlignment="1" applyProtection="1">
      <alignment horizontal="right" wrapText="1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49" fontId="2" fillId="0" borderId="15" xfId="0" applyNumberFormat="1" applyFont="1" applyBorder="1" applyAlignment="1" applyProtection="1">
      <alignment horizontal="center" wrapText="1"/>
      <protection locked="0"/>
    </xf>
    <xf numFmtId="49" fontId="2" fillId="0" borderId="16" xfId="0" applyNumberFormat="1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 wrapText="1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4" fontId="19" fillId="18" borderId="20" xfId="0" applyNumberFormat="1" applyFont="1" applyFill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wrapText="1"/>
      <protection locked="0"/>
    </xf>
    <xf numFmtId="49" fontId="2" fillId="0" borderId="18" xfId="0" applyNumberFormat="1" applyFont="1" applyBorder="1" applyAlignment="1" applyProtection="1">
      <alignment horizontal="center" wrapText="1"/>
      <protection locked="0"/>
    </xf>
    <xf numFmtId="49" fontId="2" fillId="0" borderId="18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2" fillId="0" borderId="22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2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 wrapText="1"/>
      <protection/>
    </xf>
    <xf numFmtId="0" fontId="2" fillId="0" borderId="0" xfId="0" applyFont="1" applyAlignment="1" applyProtection="1">
      <alignment/>
      <protection/>
    </xf>
    <xf numFmtId="49" fontId="2" fillId="0" borderId="24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left"/>
      <protection/>
    </xf>
    <xf numFmtId="0" fontId="0" fillId="0" borderId="25" xfId="0" applyBorder="1" applyAlignment="1" applyProtection="1">
      <alignment/>
      <protection/>
    </xf>
    <xf numFmtId="49" fontId="0" fillId="0" borderId="25" xfId="0" applyNumberForma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vertical="center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19" borderId="27" xfId="0" applyFont="1" applyFill="1" applyBorder="1" applyAlignment="1" applyProtection="1">
      <alignment horizontal="left" wrapText="1"/>
      <protection/>
    </xf>
    <xf numFmtId="49" fontId="2" fillId="19" borderId="28" xfId="0" applyNumberFormat="1" applyFont="1" applyFill="1" applyBorder="1" applyAlignment="1" applyProtection="1">
      <alignment horizontal="center" wrapText="1"/>
      <protection/>
    </xf>
    <xf numFmtId="49" fontId="19" fillId="19" borderId="29" xfId="0" applyNumberFormat="1" applyFont="1" applyFill="1" applyBorder="1" applyAlignment="1" applyProtection="1">
      <alignment wrapText="1"/>
      <protection/>
    </xf>
    <xf numFmtId="4" fontId="19" fillId="18" borderId="10" xfId="0" applyNumberFormat="1" applyFont="1" applyFill="1" applyBorder="1" applyAlignment="1" applyProtection="1">
      <alignment horizontal="right"/>
      <protection/>
    </xf>
    <xf numFmtId="4" fontId="19" fillId="18" borderId="30" xfId="0" applyNumberFormat="1" applyFont="1" applyFill="1" applyBorder="1" applyAlignment="1" applyProtection="1">
      <alignment horizontal="right"/>
      <protection/>
    </xf>
    <xf numFmtId="0" fontId="2" fillId="19" borderId="17" xfId="0" applyFont="1" applyFill="1" applyBorder="1" applyAlignment="1" applyProtection="1">
      <alignment horizontal="left" wrapText="1"/>
      <protection/>
    </xf>
    <xf numFmtId="49" fontId="2" fillId="19" borderId="31" xfId="0" applyNumberFormat="1" applyFont="1" applyFill="1" applyBorder="1" applyAlignment="1" applyProtection="1">
      <alignment horizontal="center" wrapText="1"/>
      <protection/>
    </xf>
    <xf numFmtId="49" fontId="2" fillId="19" borderId="18" xfId="0" applyNumberFormat="1" applyFont="1" applyFill="1" applyBorder="1" applyAlignment="1" applyProtection="1">
      <alignment wrapText="1"/>
      <protection/>
    </xf>
    <xf numFmtId="4" fontId="2" fillId="19" borderId="10" xfId="0" applyNumberFormat="1" applyFont="1" applyFill="1" applyBorder="1" applyAlignment="1" applyProtection="1">
      <alignment horizontal="right"/>
      <protection/>
    </xf>
    <xf numFmtId="4" fontId="2" fillId="19" borderId="11" xfId="0" applyNumberFormat="1" applyFont="1" applyFill="1" applyBorder="1" applyAlignment="1" applyProtection="1">
      <alignment horizontal="right"/>
      <protection/>
    </xf>
    <xf numFmtId="4" fontId="2" fillId="19" borderId="32" xfId="0" applyNumberFormat="1" applyFont="1" applyFill="1" applyBorder="1" applyAlignment="1" applyProtection="1">
      <alignment horizontal="right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" fontId="19" fillId="20" borderId="32" xfId="0" applyNumberFormat="1" applyFont="1" applyFill="1" applyBorder="1" applyAlignment="1" applyProtection="1">
      <alignment horizontal="right" wrapText="1"/>
      <protection/>
    </xf>
    <xf numFmtId="49" fontId="2" fillId="20" borderId="0" xfId="0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0" borderId="34" xfId="0" applyFont="1" applyBorder="1" applyAlignment="1" applyProtection="1">
      <alignment horizontal="left" wrapText="1"/>
      <protection/>
    </xf>
    <xf numFmtId="49" fontId="2" fillId="0" borderId="35" xfId="0" applyNumberFormat="1" applyFont="1" applyBorder="1" applyAlignment="1" applyProtection="1">
      <alignment horizontal="center" wrapText="1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9" fontId="2" fillId="0" borderId="38" xfId="0" applyNumberFormat="1" applyFont="1" applyBorder="1" applyAlignment="1" applyProtection="1">
      <alignment horizontal="center"/>
      <protection/>
    </xf>
    <xf numFmtId="4" fontId="2" fillId="0" borderId="39" xfId="0" applyNumberFormat="1" applyFont="1" applyBorder="1" applyAlignment="1" applyProtection="1">
      <alignment horizontal="right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20" borderId="40" xfId="0" applyNumberFormat="1" applyFont="1" applyFill="1" applyBorder="1" applyAlignment="1" applyProtection="1">
      <alignment horizontal="right"/>
      <protection/>
    </xf>
    <xf numFmtId="4" fontId="2" fillId="2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right"/>
      <protection/>
    </xf>
    <xf numFmtId="0" fontId="2" fillId="0" borderId="41" xfId="0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/>
      <protection/>
    </xf>
    <xf numFmtId="4" fontId="19" fillId="18" borderId="43" xfId="0" applyNumberFormat="1" applyFont="1" applyFill="1" applyBorder="1" applyAlignment="1" applyProtection="1">
      <alignment horizontal="right"/>
      <protection/>
    </xf>
    <xf numFmtId="4" fontId="2" fillId="19" borderId="12" xfId="0" applyNumberFormat="1" applyFont="1" applyFill="1" applyBorder="1" applyAlignment="1" applyProtection="1">
      <alignment horizontal="right"/>
      <protection/>
    </xf>
    <xf numFmtId="4" fontId="2" fillId="19" borderId="18" xfId="0" applyNumberFormat="1" applyFont="1" applyFill="1" applyBorder="1" applyAlignment="1" applyProtection="1">
      <alignment horizontal="right"/>
      <protection/>
    </xf>
    <xf numFmtId="4" fontId="2" fillId="19" borderId="20" xfId="0" applyNumberFormat="1" applyFont="1" applyFill="1" applyBorder="1" applyAlignment="1" applyProtection="1">
      <alignment horizontal="right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" fontId="19" fillId="20" borderId="20" xfId="0" applyNumberFormat="1" applyFont="1" applyFill="1" applyBorder="1" applyAlignment="1" applyProtection="1">
      <alignment horizontal="right" wrapText="1"/>
      <protection/>
    </xf>
    <xf numFmtId="49" fontId="2" fillId="20" borderId="0" xfId="0" applyNumberFormat="1" applyFont="1" applyFill="1" applyBorder="1" applyAlignment="1" applyProtection="1">
      <alignment horizontal="right"/>
      <protection/>
    </xf>
    <xf numFmtId="0" fontId="2" fillId="0" borderId="44" xfId="0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4" fontId="2" fillId="0" borderId="0" xfId="0" applyNumberFormat="1" applyFont="1" applyBorder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 horizontal="center"/>
      <protection/>
    </xf>
    <xf numFmtId="0" fontId="2" fillId="19" borderId="45" xfId="0" applyFont="1" applyFill="1" applyBorder="1" applyAlignment="1" applyProtection="1">
      <alignment horizontal="left" wrapText="1"/>
      <protection/>
    </xf>
    <xf numFmtId="0" fontId="2" fillId="19" borderId="46" xfId="0" applyFont="1" applyFill="1" applyBorder="1" applyAlignment="1" applyProtection="1">
      <alignment horizontal="center" wrapText="1"/>
      <protection/>
    </xf>
    <xf numFmtId="49" fontId="19" fillId="19" borderId="47" xfId="0" applyNumberFormat="1" applyFont="1" applyFill="1" applyBorder="1" applyAlignment="1" applyProtection="1">
      <alignment/>
      <protection/>
    </xf>
    <xf numFmtId="4" fontId="19" fillId="7" borderId="48" xfId="0" applyNumberFormat="1" applyFont="1" applyFill="1" applyBorder="1" applyAlignment="1" applyProtection="1">
      <alignment horizontal="right"/>
      <protection/>
    </xf>
    <xf numFmtId="49" fontId="19" fillId="19" borderId="49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0" fillId="0" borderId="25" xfId="0" applyNumberForma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19" borderId="50" xfId="0" applyFont="1" applyFill="1" applyBorder="1" applyAlignment="1" applyProtection="1">
      <alignment horizontal="left" wrapText="1"/>
      <protection/>
    </xf>
    <xf numFmtId="4" fontId="19" fillId="7" borderId="43" xfId="0" applyNumberFormat="1" applyFont="1" applyFill="1" applyBorder="1" applyAlignment="1" applyProtection="1">
      <alignment horizontal="right"/>
      <protection/>
    </xf>
    <xf numFmtId="4" fontId="19" fillId="7" borderId="30" xfId="0" applyNumberFormat="1" applyFont="1" applyFill="1" applyBorder="1" applyAlignment="1" applyProtection="1">
      <alignment horizontal="right"/>
      <protection/>
    </xf>
    <xf numFmtId="0" fontId="2" fillId="19" borderId="19" xfId="0" applyFont="1" applyFill="1" applyBorder="1" applyAlignment="1" applyProtection="1">
      <alignment horizontal="left" wrapText="1"/>
      <protection/>
    </xf>
    <xf numFmtId="49" fontId="2" fillId="19" borderId="51" xfId="0" applyNumberFormat="1" applyFont="1" applyFill="1" applyBorder="1" applyAlignment="1" applyProtection="1">
      <alignment horizontal="center" wrapText="1"/>
      <protection/>
    </xf>
    <xf numFmtId="49" fontId="2" fillId="19" borderId="41" xfId="0" applyNumberFormat="1" applyFont="1" applyFill="1" applyBorder="1" applyAlignment="1" applyProtection="1">
      <alignment wrapText="1"/>
      <protection/>
    </xf>
    <xf numFmtId="4" fontId="2" fillId="19" borderId="52" xfId="0" applyNumberFormat="1" applyFont="1" applyFill="1" applyBorder="1" applyAlignment="1" applyProtection="1">
      <alignment horizontal="center"/>
      <protection/>
    </xf>
    <xf numFmtId="4" fontId="2" fillId="19" borderId="53" xfId="0" applyNumberFormat="1" applyFont="1" applyFill="1" applyBorder="1" applyAlignment="1" applyProtection="1">
      <alignment horizontal="center"/>
      <protection/>
    </xf>
    <xf numFmtId="4" fontId="2" fillId="19" borderId="54" xfId="0" applyNumberFormat="1" applyFont="1" applyFill="1" applyBorder="1" applyAlignment="1" applyProtection="1">
      <alignment horizontal="center"/>
      <protection/>
    </xf>
    <xf numFmtId="49" fontId="2" fillId="19" borderId="33" xfId="0" applyNumberFormat="1" applyFont="1" applyFill="1" applyBorder="1" applyAlignment="1" applyProtection="1">
      <alignment horizontal="center" wrapText="1"/>
      <protection/>
    </xf>
    <xf numFmtId="49" fontId="19" fillId="19" borderId="11" xfId="0" applyNumberFormat="1" applyFont="1" applyFill="1" applyBorder="1" applyAlignment="1" applyProtection="1">
      <alignment/>
      <protection/>
    </xf>
    <xf numFmtId="4" fontId="19" fillId="18" borderId="32" xfId="0" applyNumberFormat="1" applyFont="1" applyFill="1" applyBorder="1" applyAlignment="1" applyProtection="1">
      <alignment horizontal="right"/>
      <protection/>
    </xf>
    <xf numFmtId="49" fontId="2" fillId="19" borderId="18" xfId="0" applyNumberFormat="1" applyFont="1" applyFill="1" applyBorder="1" applyAlignment="1" applyProtection="1">
      <alignment/>
      <protection/>
    </xf>
    <xf numFmtId="4" fontId="2" fillId="19" borderId="12" xfId="0" applyNumberFormat="1" applyFont="1" applyFill="1" applyBorder="1" applyAlignment="1" applyProtection="1">
      <alignment horizontal="center"/>
      <protection/>
    </xf>
    <xf numFmtId="4" fontId="2" fillId="19" borderId="18" xfId="0" applyNumberFormat="1" applyFont="1" applyFill="1" applyBorder="1" applyAlignment="1" applyProtection="1">
      <alignment horizontal="center"/>
      <protection/>
    </xf>
    <xf numFmtId="4" fontId="2" fillId="19" borderId="20" xfId="0" applyNumberFormat="1" applyFont="1" applyFill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 wrapText="1"/>
      <protection/>
    </xf>
    <xf numFmtId="4" fontId="2" fillId="20" borderId="0" xfId="0" applyNumberFormat="1" applyFont="1" applyFill="1" applyBorder="1" applyAlignment="1" applyProtection="1">
      <alignment horizontal="right"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20" borderId="32" xfId="0" applyNumberFormat="1" applyFont="1" applyFill="1" applyBorder="1" applyAlignment="1" applyProtection="1">
      <alignment horizontal="center"/>
      <protection/>
    </xf>
    <xf numFmtId="4" fontId="2" fillId="20" borderId="0" xfId="0" applyNumberFormat="1" applyFont="1" applyFill="1" applyBorder="1" applyAlignment="1" applyProtection="1">
      <alignment horizontal="center"/>
      <protection/>
    </xf>
    <xf numFmtId="49" fontId="19" fillId="18" borderId="18" xfId="0" applyNumberFormat="1" applyFont="1" applyFill="1" applyBorder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 wrapText="1"/>
      <protection/>
    </xf>
    <xf numFmtId="0" fontId="19" fillId="19" borderId="32" xfId="0" applyNumberFormat="1" applyFont="1" applyFill="1" applyBorder="1" applyAlignment="1" applyProtection="1">
      <alignment horizontal="center"/>
      <protection/>
    </xf>
    <xf numFmtId="0" fontId="2" fillId="20" borderId="0" xfId="0" applyFont="1" applyFill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49" fontId="19" fillId="19" borderId="20" xfId="0" applyNumberFormat="1" applyFont="1" applyFill="1" applyBorder="1" applyAlignment="1" applyProtection="1">
      <alignment horizontal="center"/>
      <protection/>
    </xf>
    <xf numFmtId="49" fontId="2" fillId="20" borderId="0" xfId="0" applyNumberFormat="1" applyFont="1" applyFill="1" applyAlignment="1" applyProtection="1">
      <alignment/>
      <protection/>
    </xf>
    <xf numFmtId="49" fontId="2" fillId="0" borderId="55" xfId="0" applyNumberFormat="1" applyFont="1" applyBorder="1" applyAlignment="1" applyProtection="1">
      <alignment horizontal="center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9" fontId="2" fillId="0" borderId="40" xfId="0" applyNumberFormat="1" applyFont="1" applyBorder="1" applyAlignment="1" applyProtection="1">
      <alignment horizontal="center"/>
      <protection/>
    </xf>
    <xf numFmtId="0" fontId="2" fillId="21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56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left" wrapText="1"/>
      <protection locked="0"/>
    </xf>
    <xf numFmtId="49" fontId="2" fillId="0" borderId="57" xfId="0" applyNumberFormat="1" applyFont="1" applyBorder="1" applyAlignment="1" applyProtection="1">
      <alignment horizontal="center"/>
      <protection locked="0"/>
    </xf>
    <xf numFmtId="49" fontId="2" fillId="0" borderId="57" xfId="0" applyNumberFormat="1" applyFont="1" applyBorder="1" applyAlignment="1" applyProtection="1">
      <alignment horizontal="center" wrapText="1"/>
      <protection locked="0"/>
    </xf>
    <xf numFmtId="49" fontId="2" fillId="0" borderId="12" xfId="0" applyNumberFormat="1" applyFont="1" applyBorder="1" applyAlignment="1" applyProtection="1">
      <alignment horizontal="center" wrapText="1"/>
      <protection locked="0"/>
    </xf>
    <xf numFmtId="49" fontId="2" fillId="0" borderId="58" xfId="0" applyNumberFormat="1" applyFont="1" applyBorder="1" applyAlignment="1" applyProtection="1">
      <alignment horizontal="center"/>
      <protection locked="0"/>
    </xf>
    <xf numFmtId="14" fontId="2" fillId="0" borderId="23" xfId="0" applyNumberFormat="1" applyFont="1" applyBorder="1" applyAlignment="1" applyProtection="1">
      <alignment horizontal="center"/>
      <protection locked="0"/>
    </xf>
    <xf numFmtId="0" fontId="2" fillId="22" borderId="19" xfId="0" applyFont="1" applyFill="1" applyBorder="1" applyAlignment="1" applyProtection="1">
      <alignment horizontal="left" wrapText="1"/>
      <protection locked="0"/>
    </xf>
    <xf numFmtId="49" fontId="2" fillId="22" borderId="33" xfId="0" applyNumberFormat="1" applyFont="1" applyFill="1" applyBorder="1" applyAlignment="1" applyProtection="1">
      <alignment horizontal="center" wrapText="1"/>
      <protection/>
    </xf>
    <xf numFmtId="49" fontId="2" fillId="22" borderId="13" xfId="0" applyNumberFormat="1" applyFont="1" applyFill="1" applyBorder="1" applyAlignment="1" applyProtection="1">
      <alignment horizontal="center" wrapText="1"/>
      <protection locked="0"/>
    </xf>
    <xf numFmtId="49" fontId="2" fillId="22" borderId="18" xfId="0" applyNumberFormat="1" applyFont="1" applyFill="1" applyBorder="1" applyAlignment="1" applyProtection="1">
      <alignment wrapText="1"/>
      <protection locked="0"/>
    </xf>
    <xf numFmtId="4" fontId="2" fillId="22" borderId="10" xfId="0" applyNumberFormat="1" applyFont="1" applyFill="1" applyBorder="1" applyAlignment="1" applyProtection="1">
      <alignment horizontal="right" wrapText="1"/>
      <protection locked="0"/>
    </xf>
    <xf numFmtId="4" fontId="2" fillId="22" borderId="11" xfId="0" applyNumberFormat="1" applyFont="1" applyFill="1" applyBorder="1" applyAlignment="1" applyProtection="1">
      <alignment horizontal="right" wrapText="1"/>
      <protection locked="0"/>
    </xf>
    <xf numFmtId="4" fontId="19" fillId="23" borderId="32" xfId="0" applyNumberFormat="1" applyFont="1" applyFill="1" applyBorder="1" applyAlignment="1" applyProtection="1">
      <alignment horizontal="right" wrapText="1"/>
      <protection/>
    </xf>
    <xf numFmtId="4" fontId="2" fillId="23" borderId="0" xfId="0" applyNumberFormat="1" applyFont="1" applyFill="1" applyBorder="1" applyAlignment="1" applyProtection="1">
      <alignment horizontal="right" wrapText="1"/>
      <protection/>
    </xf>
    <xf numFmtId="0" fontId="2" fillId="22" borderId="0" xfId="0" applyNumberFormat="1" applyFont="1" applyFill="1" applyAlignment="1" applyProtection="1">
      <alignment wrapText="1"/>
      <protection/>
    </xf>
    <xf numFmtId="0" fontId="2" fillId="22" borderId="0" xfId="0" applyFont="1" applyFill="1" applyAlignment="1" applyProtection="1">
      <alignment wrapText="1"/>
      <protection/>
    </xf>
    <xf numFmtId="49" fontId="2" fillId="0" borderId="59" xfId="0" applyNumberFormat="1" applyFont="1" applyBorder="1" applyAlignment="1" applyProtection="1">
      <alignment horizontal="center" wrapText="1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58" xfId="0" applyNumberFormat="1" applyFont="1" applyBorder="1" applyAlignment="1" applyProtection="1">
      <alignment horizontal="center" wrapText="1"/>
      <protection locked="0"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60" xfId="0" applyNumberFormat="1" applyFont="1" applyBorder="1" applyAlignment="1" applyProtection="1">
      <alignment horizontal="center" vertical="center" wrapText="1"/>
      <protection/>
    </xf>
    <xf numFmtId="49" fontId="2" fillId="0" borderId="61" xfId="0" applyNumberFormat="1" applyFont="1" applyBorder="1" applyAlignment="1" applyProtection="1">
      <alignment horizontal="center" vertical="center" wrapText="1"/>
      <protection/>
    </xf>
    <xf numFmtId="49" fontId="2" fillId="0" borderId="62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63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19" fillId="19" borderId="65" xfId="0" applyNumberFormat="1" applyFont="1" applyFill="1" applyBorder="1" applyAlignment="1" applyProtection="1">
      <alignment horizontal="center" wrapText="1"/>
      <protection/>
    </xf>
    <xf numFmtId="49" fontId="19" fillId="19" borderId="66" xfId="0" applyNumberFormat="1" applyFont="1" applyFill="1" applyBorder="1" applyAlignment="1" applyProtection="1">
      <alignment horizontal="center" wrapText="1"/>
      <protection/>
    </xf>
    <xf numFmtId="49" fontId="19" fillId="19" borderId="43" xfId="0" applyNumberFormat="1" applyFont="1" applyFill="1" applyBorder="1" applyAlignment="1" applyProtection="1">
      <alignment horizontal="center" wrapText="1"/>
      <protection/>
    </xf>
    <xf numFmtId="49" fontId="2" fillId="19" borderId="42" xfId="0" applyNumberFormat="1" applyFont="1" applyFill="1" applyBorder="1" applyAlignment="1" applyProtection="1">
      <alignment horizontal="center" wrapText="1"/>
      <protection/>
    </xf>
    <xf numFmtId="49" fontId="2" fillId="19" borderId="60" xfId="0" applyNumberFormat="1" applyFont="1" applyFill="1" applyBorder="1" applyAlignment="1" applyProtection="1">
      <alignment horizontal="center" wrapText="1"/>
      <protection/>
    </xf>
    <xf numFmtId="49" fontId="2" fillId="19" borderId="61" xfId="0" applyNumberFormat="1" applyFont="1" applyFill="1" applyBorder="1" applyAlignment="1" applyProtection="1">
      <alignment horizontal="center" wrapText="1"/>
      <protection/>
    </xf>
    <xf numFmtId="49" fontId="19" fillId="19" borderId="63" xfId="0" applyNumberFormat="1" applyFont="1" applyFill="1" applyBorder="1" applyAlignment="1" applyProtection="1">
      <alignment horizontal="center"/>
      <protection/>
    </xf>
    <xf numFmtId="49" fontId="19" fillId="19" borderId="25" xfId="0" applyNumberFormat="1" applyFont="1" applyFill="1" applyBorder="1" applyAlignment="1" applyProtection="1">
      <alignment horizontal="center"/>
      <protection/>
    </xf>
    <xf numFmtId="49" fontId="19" fillId="19" borderId="10" xfId="0" applyNumberFormat="1" applyFont="1" applyFill="1" applyBorder="1" applyAlignment="1" applyProtection="1">
      <alignment horizontal="center"/>
      <protection/>
    </xf>
    <xf numFmtId="49" fontId="2" fillId="19" borderId="67" xfId="0" applyNumberFormat="1" applyFont="1" applyFill="1" applyBorder="1" applyAlignment="1" applyProtection="1">
      <alignment horizontal="center" wrapText="1"/>
      <protection/>
    </xf>
    <xf numFmtId="49" fontId="2" fillId="19" borderId="57" xfId="0" applyNumberFormat="1" applyFont="1" applyFill="1" applyBorder="1" applyAlignment="1" applyProtection="1">
      <alignment horizontal="center" wrapText="1"/>
      <protection/>
    </xf>
    <xf numFmtId="49" fontId="2" fillId="19" borderId="12" xfId="0" applyNumberFormat="1" applyFont="1" applyFill="1" applyBorder="1" applyAlignment="1" applyProtection="1">
      <alignment horizontal="center" wrapText="1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9" fontId="2" fillId="0" borderId="38" xfId="0" applyNumberFormat="1" applyFont="1" applyBorder="1" applyAlignment="1" applyProtection="1">
      <alignment horizontal="center"/>
      <protection/>
    </xf>
    <xf numFmtId="49" fontId="2" fillId="0" borderId="67" xfId="0" applyNumberFormat="1" applyFont="1" applyBorder="1" applyAlignment="1" applyProtection="1">
      <alignment horizontal="center"/>
      <protection/>
    </xf>
    <xf numFmtId="49" fontId="2" fillId="0" borderId="57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19" borderId="67" xfId="0" applyNumberFormat="1" applyFont="1" applyFill="1" applyBorder="1" applyAlignment="1" applyProtection="1">
      <alignment horizontal="center"/>
      <protection/>
    </xf>
    <xf numFmtId="49" fontId="2" fillId="19" borderId="57" xfId="0" applyNumberFormat="1" applyFont="1" applyFill="1" applyBorder="1" applyAlignment="1" applyProtection="1">
      <alignment horizontal="center"/>
      <protection/>
    </xf>
    <xf numFmtId="49" fontId="2" fillId="19" borderId="12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2" fillId="0" borderId="68" xfId="0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67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52" xfId="0" applyFont="1" applyBorder="1" applyAlignment="1" applyProtection="1">
      <alignment horizontal="center"/>
      <protection/>
    </xf>
    <xf numFmtId="49" fontId="2" fillId="0" borderId="25" xfId="0" applyNumberFormat="1" applyFont="1" applyBorder="1" applyAlignment="1" applyProtection="1">
      <alignment horizontal="left" wrapText="1"/>
      <protection locked="0"/>
    </xf>
    <xf numFmtId="49" fontId="2" fillId="0" borderId="57" xfId="0" applyNumberFormat="1" applyFont="1" applyBorder="1" applyAlignment="1" applyProtection="1">
      <alignment horizontal="left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49" fontId="19" fillId="18" borderId="67" xfId="0" applyNumberFormat="1" applyFont="1" applyFill="1" applyBorder="1" applyAlignment="1" applyProtection="1">
      <alignment horizontal="center"/>
      <protection/>
    </xf>
    <xf numFmtId="49" fontId="19" fillId="18" borderId="57" xfId="0" applyNumberFormat="1" applyFont="1" applyFill="1" applyBorder="1" applyAlignment="1" applyProtection="1">
      <alignment horizontal="center"/>
      <protection/>
    </xf>
    <xf numFmtId="49" fontId="19" fillId="18" borderId="12" xfId="0" applyNumberFormat="1" applyFont="1" applyFill="1" applyBorder="1" applyAlignment="1" applyProtection="1">
      <alignment horizontal="center"/>
      <protection/>
    </xf>
    <xf numFmtId="49" fontId="2" fillId="22" borderId="58" xfId="0" applyNumberFormat="1" applyFont="1" applyFill="1" applyBorder="1" applyAlignment="1" applyProtection="1">
      <alignment horizontal="center" wrapText="1"/>
      <protection locked="0"/>
    </xf>
    <xf numFmtId="49" fontId="2" fillId="22" borderId="57" xfId="0" applyNumberFormat="1" applyFont="1" applyFill="1" applyBorder="1" applyAlignment="1" applyProtection="1">
      <alignment horizontal="center" wrapText="1"/>
      <protection locked="0"/>
    </xf>
    <xf numFmtId="49" fontId="2" fillId="22" borderId="12" xfId="0" applyNumberFormat="1" applyFont="1" applyFill="1" applyBorder="1" applyAlignment="1" applyProtection="1">
      <alignment horizontal="center" wrapText="1"/>
      <protection locked="0"/>
    </xf>
    <xf numFmtId="49" fontId="19" fillId="19" borderId="67" xfId="0" applyNumberFormat="1" applyFont="1" applyFill="1" applyBorder="1" applyAlignment="1" applyProtection="1">
      <alignment horizontal="center"/>
      <protection/>
    </xf>
    <xf numFmtId="49" fontId="19" fillId="19" borderId="57" xfId="0" applyNumberFormat="1" applyFont="1" applyFill="1" applyBorder="1" applyAlignment="1" applyProtection="1">
      <alignment horizontal="center"/>
      <protection/>
    </xf>
    <xf numFmtId="49" fontId="19" fillId="19" borderId="12" xfId="0" applyNumberFormat="1" applyFont="1" applyFill="1" applyBorder="1" applyAlignment="1" applyProtection="1">
      <alignment horizontal="center"/>
      <protection/>
    </xf>
    <xf numFmtId="49" fontId="19" fillId="19" borderId="69" xfId="0" applyNumberFormat="1" applyFont="1" applyFill="1" applyBorder="1" applyAlignment="1" applyProtection="1">
      <alignment horizontal="center"/>
      <protection/>
    </xf>
    <xf numFmtId="49" fontId="19" fillId="19" borderId="70" xfId="0" applyNumberFormat="1" applyFont="1" applyFill="1" applyBorder="1" applyAlignment="1" applyProtection="1">
      <alignment horizontal="center"/>
      <protection/>
    </xf>
    <xf numFmtId="49" fontId="19" fillId="19" borderId="48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2" fillId="0" borderId="25" xfId="0" applyNumberFormat="1" applyFont="1" applyBorder="1" applyAlignment="1" applyProtection="1">
      <alignment horizontal="center" wrapText="1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U25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0.875" style="18" customWidth="1"/>
    <col min="2" max="2" width="44.75390625" style="18" customWidth="1"/>
    <col min="3" max="4" width="5.75390625" style="18" customWidth="1"/>
    <col min="5" max="5" width="6.75390625" style="18" customWidth="1"/>
    <col min="6" max="6" width="11.75390625" style="18" customWidth="1"/>
    <col min="7" max="7" width="5.75390625" style="18" customWidth="1"/>
    <col min="8" max="8" width="4.75390625" style="18" hidden="1" customWidth="1"/>
    <col min="9" max="11" width="19.75390625" style="18" customWidth="1"/>
    <col min="12" max="12" width="24.25390625" style="19" hidden="1" customWidth="1"/>
    <col min="13" max="13" width="51.125" style="19" hidden="1" customWidth="1"/>
    <col min="14" max="14" width="56.75390625" style="19" hidden="1" customWidth="1"/>
    <col min="15" max="21" width="0" style="19" hidden="1" customWidth="1"/>
    <col min="22" max="22" width="0.875" style="18" customWidth="1"/>
    <col min="23" max="16384" width="9.125" style="18" customWidth="1"/>
  </cols>
  <sheetData>
    <row r="1" ht="4.5" customHeight="1"/>
    <row r="2" spans="2:13" ht="15.75" thickBot="1">
      <c r="B2" s="206" t="s">
        <v>36</v>
      </c>
      <c r="C2" s="206"/>
      <c r="D2" s="206"/>
      <c r="E2" s="206"/>
      <c r="F2" s="206"/>
      <c r="G2" s="206"/>
      <c r="H2" s="206"/>
      <c r="I2" s="206"/>
      <c r="J2" s="207"/>
      <c r="K2" s="20" t="s">
        <v>3</v>
      </c>
      <c r="L2" s="21"/>
      <c r="M2" s="22"/>
    </row>
    <row r="3" spans="2:13" ht="12.75">
      <c r="B3" s="23"/>
      <c r="C3" s="24"/>
      <c r="D3" s="25"/>
      <c r="E3" s="25"/>
      <c r="F3" s="25"/>
      <c r="G3" s="25"/>
      <c r="H3" s="25"/>
      <c r="I3" s="26"/>
      <c r="J3" s="26"/>
      <c r="K3" s="27" t="s">
        <v>19</v>
      </c>
      <c r="L3" s="21" t="s">
        <v>64</v>
      </c>
      <c r="M3" s="22"/>
    </row>
    <row r="4" spans="2:13" ht="12.75">
      <c r="B4" s="28" t="s">
        <v>52</v>
      </c>
      <c r="C4" s="210" t="s">
        <v>61</v>
      </c>
      <c r="D4" s="210"/>
      <c r="E4" s="210"/>
      <c r="F4" s="29"/>
      <c r="G4" s="29"/>
      <c r="H4" s="211"/>
      <c r="I4" s="211"/>
      <c r="J4" s="28" t="s">
        <v>22</v>
      </c>
      <c r="K4" s="152">
        <v>45047</v>
      </c>
      <c r="L4" s="21" t="s">
        <v>8</v>
      </c>
      <c r="M4" s="22"/>
    </row>
    <row r="5" spans="2:13" ht="12.75">
      <c r="B5" s="24"/>
      <c r="C5" s="24"/>
      <c r="D5" s="24"/>
      <c r="E5" s="24"/>
      <c r="F5" s="24"/>
      <c r="G5" s="24"/>
      <c r="H5" s="24"/>
      <c r="I5" s="30"/>
      <c r="J5" s="31" t="s">
        <v>21</v>
      </c>
      <c r="K5" s="145"/>
      <c r="L5" s="21" t="s">
        <v>65</v>
      </c>
      <c r="M5" s="22"/>
    </row>
    <row r="6" spans="2:14" ht="22.5">
      <c r="B6" s="24" t="s">
        <v>37</v>
      </c>
      <c r="C6" s="208" t="s">
        <v>62</v>
      </c>
      <c r="D6" s="208"/>
      <c r="E6" s="208"/>
      <c r="F6" s="208"/>
      <c r="G6" s="208"/>
      <c r="H6" s="208"/>
      <c r="I6" s="208"/>
      <c r="J6" s="31" t="s">
        <v>30</v>
      </c>
      <c r="K6" s="146"/>
      <c r="L6" s="21"/>
      <c r="M6" s="22"/>
      <c r="N6" s="33" t="s">
        <v>62</v>
      </c>
    </row>
    <row r="7" spans="2:14" ht="12.75">
      <c r="B7" s="24" t="s">
        <v>38</v>
      </c>
      <c r="C7" s="209" t="s">
        <v>60</v>
      </c>
      <c r="D7" s="209"/>
      <c r="E7" s="209"/>
      <c r="F7" s="209"/>
      <c r="G7" s="209"/>
      <c r="H7" s="209"/>
      <c r="I7" s="209"/>
      <c r="J7" s="31" t="s">
        <v>58</v>
      </c>
      <c r="K7" s="146"/>
      <c r="L7" s="21" t="s">
        <v>64</v>
      </c>
      <c r="M7" s="22"/>
      <c r="N7" s="33" t="s">
        <v>60</v>
      </c>
    </row>
    <row r="8" spans="2:12" ht="12.75">
      <c r="B8" s="34" t="s">
        <v>59</v>
      </c>
      <c r="C8" s="24"/>
      <c r="D8" s="24"/>
      <c r="E8" s="24"/>
      <c r="F8" s="24"/>
      <c r="G8" s="24"/>
      <c r="H8" s="24"/>
      <c r="I8" s="30"/>
      <c r="J8" s="31"/>
      <c r="K8" s="32"/>
      <c r="L8" s="21"/>
    </row>
    <row r="9" spans="2:12" ht="13.5" thickBot="1">
      <c r="B9" s="24" t="s">
        <v>1</v>
      </c>
      <c r="C9" s="24"/>
      <c r="D9" s="24"/>
      <c r="E9" s="24"/>
      <c r="F9" s="24"/>
      <c r="G9" s="24"/>
      <c r="H9" s="24"/>
      <c r="I9" s="30"/>
      <c r="J9" s="30"/>
      <c r="K9" s="35" t="s">
        <v>0</v>
      </c>
      <c r="L9" s="21"/>
    </row>
    <row r="10" spans="2:12" ht="15">
      <c r="B10" s="201" t="s">
        <v>29</v>
      </c>
      <c r="C10" s="201"/>
      <c r="D10" s="201"/>
      <c r="E10" s="201"/>
      <c r="F10" s="201"/>
      <c r="G10" s="201"/>
      <c r="H10" s="201"/>
      <c r="I10" s="201"/>
      <c r="J10" s="201"/>
      <c r="K10" s="201"/>
      <c r="L10" s="36" t="s">
        <v>63</v>
      </c>
    </row>
    <row r="11" spans="2:12" ht="12.75">
      <c r="B11" s="37"/>
      <c r="C11" s="37"/>
      <c r="D11" s="38"/>
      <c r="E11" s="38"/>
      <c r="F11" s="38"/>
      <c r="G11" s="38"/>
      <c r="H11" s="38"/>
      <c r="I11" s="39"/>
      <c r="J11" s="39"/>
      <c r="K11" s="40"/>
      <c r="L11" s="41"/>
    </row>
    <row r="12" spans="2:12" ht="12.75" customHeight="1">
      <c r="B12" s="204" t="s">
        <v>39</v>
      </c>
      <c r="C12" s="203" t="s">
        <v>40</v>
      </c>
      <c r="D12" s="166" t="s">
        <v>41</v>
      </c>
      <c r="E12" s="167"/>
      <c r="F12" s="167"/>
      <c r="G12" s="168"/>
      <c r="H12" s="178"/>
      <c r="I12" s="203" t="s">
        <v>42</v>
      </c>
      <c r="J12" s="203" t="s">
        <v>23</v>
      </c>
      <c r="K12" s="205" t="s">
        <v>43</v>
      </c>
      <c r="L12" s="42"/>
    </row>
    <row r="13" spans="2:12" ht="12.75">
      <c r="B13" s="204"/>
      <c r="C13" s="203"/>
      <c r="D13" s="169"/>
      <c r="E13" s="170"/>
      <c r="F13" s="170"/>
      <c r="G13" s="171"/>
      <c r="H13" s="179"/>
      <c r="I13" s="203"/>
      <c r="J13" s="203"/>
      <c r="K13" s="205"/>
      <c r="L13" s="42"/>
    </row>
    <row r="14" spans="2:12" ht="12.75">
      <c r="B14" s="204"/>
      <c r="C14" s="203"/>
      <c r="D14" s="172"/>
      <c r="E14" s="173"/>
      <c r="F14" s="173"/>
      <c r="G14" s="174"/>
      <c r="H14" s="180"/>
      <c r="I14" s="203"/>
      <c r="J14" s="203"/>
      <c r="K14" s="205"/>
      <c r="L14" s="42"/>
    </row>
    <row r="15" spans="2:12" ht="13.5" thickBot="1">
      <c r="B15" s="43">
        <v>1</v>
      </c>
      <c r="C15" s="44">
        <v>2</v>
      </c>
      <c r="D15" s="175">
        <v>3</v>
      </c>
      <c r="E15" s="176"/>
      <c r="F15" s="176"/>
      <c r="G15" s="177"/>
      <c r="H15" s="45"/>
      <c r="I15" s="46" t="s">
        <v>2</v>
      </c>
      <c r="J15" s="46" t="s">
        <v>25</v>
      </c>
      <c r="K15" s="47" t="s">
        <v>26</v>
      </c>
      <c r="L15" s="48"/>
    </row>
    <row r="16" spans="2:11" ht="12.75">
      <c r="B16" s="49" t="s">
        <v>28</v>
      </c>
      <c r="C16" s="50" t="s">
        <v>6</v>
      </c>
      <c r="D16" s="181" t="s">
        <v>17</v>
      </c>
      <c r="E16" s="182"/>
      <c r="F16" s="182"/>
      <c r="G16" s="183"/>
      <c r="H16" s="51"/>
      <c r="I16" s="52">
        <v>763751127.94</v>
      </c>
      <c r="J16" s="52">
        <v>280811220.91</v>
      </c>
      <c r="K16" s="53">
        <v>483151367.31</v>
      </c>
    </row>
    <row r="17" spans="2:11" ht="12.75">
      <c r="B17" s="54" t="s">
        <v>4</v>
      </c>
      <c r="C17" s="55"/>
      <c r="D17" s="190"/>
      <c r="E17" s="191"/>
      <c r="F17" s="191"/>
      <c r="G17" s="192"/>
      <c r="H17" s="56"/>
      <c r="I17" s="57"/>
      <c r="J17" s="58"/>
      <c r="K17" s="59"/>
    </row>
    <row r="18" spans="2:21" s="65" customFormat="1" ht="78.75">
      <c r="B18" s="10" t="s">
        <v>180</v>
      </c>
      <c r="C18" s="60" t="s">
        <v>6</v>
      </c>
      <c r="D18" s="7" t="s">
        <v>67</v>
      </c>
      <c r="E18" s="163" t="s">
        <v>181</v>
      </c>
      <c r="F18" s="149"/>
      <c r="G18" s="150"/>
      <c r="H18" s="15"/>
      <c r="I18" s="2">
        <v>182179496</v>
      </c>
      <c r="J18" s="3">
        <v>36621536.77</v>
      </c>
      <c r="K18" s="61">
        <f aca="true" t="shared" si="0" ref="K18:K49">IF(IF(I18="",0,I18)=0,0,(IF(I18&gt;0,IF(J18&gt;I18,0,I18-J18),IF(J18&gt;I18,I18-J18,0))))</f>
        <v>145557959.23</v>
      </c>
      <c r="L18" s="62"/>
      <c r="M18" s="63" t="str">
        <f aca="true" t="shared" si="1" ref="M18:M49">IF(D18="","000",D18)&amp;IF(E18="","00000000000000000",E18)</f>
        <v>00010102010010000110</v>
      </c>
      <c r="N18" s="64"/>
      <c r="O18" s="64"/>
      <c r="P18" s="64"/>
      <c r="Q18" s="64"/>
      <c r="R18" s="64"/>
      <c r="S18" s="64"/>
      <c r="T18" s="64"/>
      <c r="U18" s="64"/>
    </row>
    <row r="19" spans="2:21" s="65" customFormat="1" ht="90">
      <c r="B19" s="10" t="s">
        <v>183</v>
      </c>
      <c r="C19" s="60" t="s">
        <v>6</v>
      </c>
      <c r="D19" s="7" t="s">
        <v>67</v>
      </c>
      <c r="E19" s="163" t="s">
        <v>182</v>
      </c>
      <c r="F19" s="149"/>
      <c r="G19" s="150"/>
      <c r="H19" s="15"/>
      <c r="I19" s="2">
        <v>1131336</v>
      </c>
      <c r="J19" s="3">
        <v>112867.77</v>
      </c>
      <c r="K19" s="61">
        <f t="shared" si="0"/>
        <v>1018468.23</v>
      </c>
      <c r="L19" s="62"/>
      <c r="M19" s="63" t="str">
        <f t="shared" si="1"/>
        <v>00010102020010000110</v>
      </c>
      <c r="N19" s="64"/>
      <c r="O19" s="64"/>
      <c r="P19" s="64"/>
      <c r="Q19" s="64"/>
      <c r="R19" s="64"/>
      <c r="S19" s="64"/>
      <c r="T19" s="64"/>
      <c r="U19" s="64"/>
    </row>
    <row r="20" spans="2:21" s="65" customFormat="1" ht="33.75">
      <c r="B20" s="10" t="s">
        <v>184</v>
      </c>
      <c r="C20" s="60" t="s">
        <v>6</v>
      </c>
      <c r="D20" s="7" t="s">
        <v>67</v>
      </c>
      <c r="E20" s="163" t="s">
        <v>185</v>
      </c>
      <c r="F20" s="149"/>
      <c r="G20" s="150"/>
      <c r="H20" s="15"/>
      <c r="I20" s="2">
        <v>5245238</v>
      </c>
      <c r="J20" s="3">
        <v>-354004.59</v>
      </c>
      <c r="K20" s="61">
        <f t="shared" si="0"/>
        <v>5599242.59</v>
      </c>
      <c r="L20" s="62"/>
      <c r="M20" s="63" t="str">
        <f t="shared" si="1"/>
        <v>00010102030010000110</v>
      </c>
      <c r="N20" s="64"/>
      <c r="O20" s="64"/>
      <c r="P20" s="64"/>
      <c r="Q20" s="64"/>
      <c r="R20" s="64"/>
      <c r="S20" s="64"/>
      <c r="T20" s="64"/>
      <c r="U20" s="64"/>
    </row>
    <row r="21" spans="2:21" s="65" customFormat="1" ht="67.5">
      <c r="B21" s="10" t="s">
        <v>187</v>
      </c>
      <c r="C21" s="60" t="s">
        <v>6</v>
      </c>
      <c r="D21" s="7" t="s">
        <v>67</v>
      </c>
      <c r="E21" s="163" t="s">
        <v>186</v>
      </c>
      <c r="F21" s="149"/>
      <c r="G21" s="150"/>
      <c r="H21" s="15"/>
      <c r="I21" s="2">
        <v>2459700</v>
      </c>
      <c r="J21" s="3">
        <v>484604.55</v>
      </c>
      <c r="K21" s="61">
        <f t="shared" si="0"/>
        <v>1975095.45</v>
      </c>
      <c r="L21" s="62"/>
      <c r="M21" s="63" t="str">
        <f t="shared" si="1"/>
        <v>00010102040010000110</v>
      </c>
      <c r="N21" s="64"/>
      <c r="O21" s="64"/>
      <c r="P21" s="64"/>
      <c r="Q21" s="64"/>
      <c r="R21" s="64"/>
      <c r="S21" s="64"/>
      <c r="T21" s="64"/>
      <c r="U21" s="64"/>
    </row>
    <row r="22" spans="2:21" s="65" customFormat="1" ht="101.25">
      <c r="B22" s="10" t="s">
        <v>189</v>
      </c>
      <c r="C22" s="60" t="s">
        <v>6</v>
      </c>
      <c r="D22" s="7" t="s">
        <v>67</v>
      </c>
      <c r="E22" s="163" t="s">
        <v>188</v>
      </c>
      <c r="F22" s="149"/>
      <c r="G22" s="150"/>
      <c r="H22" s="15"/>
      <c r="I22" s="2">
        <v>938430</v>
      </c>
      <c r="J22" s="3">
        <v>0</v>
      </c>
      <c r="K22" s="61">
        <f t="shared" si="0"/>
        <v>938430</v>
      </c>
      <c r="L22" s="62"/>
      <c r="M22" s="63" t="str">
        <f t="shared" si="1"/>
        <v>00010102080010000110</v>
      </c>
      <c r="N22" s="64"/>
      <c r="O22" s="64"/>
      <c r="P22" s="64"/>
      <c r="Q22" s="64"/>
      <c r="R22" s="64"/>
      <c r="S22" s="64"/>
      <c r="T22" s="64"/>
      <c r="U22" s="64"/>
    </row>
    <row r="23" spans="2:21" s="65" customFormat="1" ht="45">
      <c r="B23" s="10" t="s">
        <v>191</v>
      </c>
      <c r="C23" s="60" t="s">
        <v>6</v>
      </c>
      <c r="D23" s="7" t="s">
        <v>67</v>
      </c>
      <c r="E23" s="163" t="s">
        <v>190</v>
      </c>
      <c r="F23" s="149"/>
      <c r="G23" s="150"/>
      <c r="H23" s="15"/>
      <c r="I23" s="2">
        <v>0</v>
      </c>
      <c r="J23" s="3">
        <v>32645.25</v>
      </c>
      <c r="K23" s="61">
        <f t="shared" si="0"/>
        <v>0</v>
      </c>
      <c r="L23" s="62"/>
      <c r="M23" s="63" t="str">
        <f t="shared" si="1"/>
        <v>00010102130010000110</v>
      </c>
      <c r="N23" s="64"/>
      <c r="O23" s="64"/>
      <c r="P23" s="64"/>
      <c r="Q23" s="64"/>
      <c r="R23" s="64"/>
      <c r="S23" s="64"/>
      <c r="T23" s="64"/>
      <c r="U23" s="64"/>
    </row>
    <row r="24" spans="2:21" s="65" customFormat="1" ht="45">
      <c r="B24" s="10" t="s">
        <v>193</v>
      </c>
      <c r="C24" s="60" t="s">
        <v>6</v>
      </c>
      <c r="D24" s="7" t="s">
        <v>67</v>
      </c>
      <c r="E24" s="163" t="s">
        <v>192</v>
      </c>
      <c r="F24" s="149"/>
      <c r="G24" s="150"/>
      <c r="H24" s="15"/>
      <c r="I24" s="2">
        <v>0</v>
      </c>
      <c r="J24" s="3">
        <v>258000</v>
      </c>
      <c r="K24" s="61">
        <f t="shared" si="0"/>
        <v>0</v>
      </c>
      <c r="L24" s="62"/>
      <c r="M24" s="63" t="str">
        <f t="shared" si="1"/>
        <v>00010102140010000110</v>
      </c>
      <c r="N24" s="64"/>
      <c r="O24" s="64"/>
      <c r="P24" s="64"/>
      <c r="Q24" s="64"/>
      <c r="R24" s="64"/>
      <c r="S24" s="64"/>
      <c r="T24" s="64"/>
      <c r="U24" s="64"/>
    </row>
    <row r="25" spans="2:21" s="65" customFormat="1" ht="101.25">
      <c r="B25" s="10" t="s">
        <v>195</v>
      </c>
      <c r="C25" s="60" t="s">
        <v>6</v>
      </c>
      <c r="D25" s="7" t="s">
        <v>67</v>
      </c>
      <c r="E25" s="163" t="s">
        <v>194</v>
      </c>
      <c r="F25" s="149"/>
      <c r="G25" s="150"/>
      <c r="H25" s="15"/>
      <c r="I25" s="2">
        <v>1201200</v>
      </c>
      <c r="J25" s="3">
        <v>514332.12</v>
      </c>
      <c r="K25" s="61">
        <f t="shared" si="0"/>
        <v>686867.88</v>
      </c>
      <c r="L25" s="62"/>
      <c r="M25" s="63" t="str">
        <f t="shared" si="1"/>
        <v>00010302231010000110</v>
      </c>
      <c r="N25" s="64"/>
      <c r="O25" s="64"/>
      <c r="P25" s="64"/>
      <c r="Q25" s="64"/>
      <c r="R25" s="64"/>
      <c r="S25" s="64"/>
      <c r="T25" s="64"/>
      <c r="U25" s="64"/>
    </row>
    <row r="26" spans="2:21" s="65" customFormat="1" ht="112.5">
      <c r="B26" s="10" t="s">
        <v>197</v>
      </c>
      <c r="C26" s="60" t="s">
        <v>6</v>
      </c>
      <c r="D26" s="7" t="s">
        <v>67</v>
      </c>
      <c r="E26" s="163" t="s">
        <v>196</v>
      </c>
      <c r="F26" s="149"/>
      <c r="G26" s="150"/>
      <c r="H26" s="15"/>
      <c r="I26" s="2">
        <v>7500</v>
      </c>
      <c r="J26" s="3">
        <v>2361.54</v>
      </c>
      <c r="K26" s="61">
        <f t="shared" si="0"/>
        <v>5138.46</v>
      </c>
      <c r="L26" s="62"/>
      <c r="M26" s="63" t="str">
        <f t="shared" si="1"/>
        <v>00010302241010000110</v>
      </c>
      <c r="N26" s="64"/>
      <c r="O26" s="64"/>
      <c r="P26" s="64"/>
      <c r="Q26" s="64"/>
      <c r="R26" s="64"/>
      <c r="S26" s="64"/>
      <c r="T26" s="64"/>
      <c r="U26" s="64"/>
    </row>
    <row r="27" spans="2:21" s="65" customFormat="1" ht="101.25">
      <c r="B27" s="10" t="s">
        <v>199</v>
      </c>
      <c r="C27" s="60" t="s">
        <v>6</v>
      </c>
      <c r="D27" s="7" t="s">
        <v>67</v>
      </c>
      <c r="E27" s="163" t="s">
        <v>198</v>
      </c>
      <c r="F27" s="149"/>
      <c r="G27" s="150"/>
      <c r="H27" s="15"/>
      <c r="I27" s="2">
        <v>1568200</v>
      </c>
      <c r="J27" s="3">
        <v>547695.31</v>
      </c>
      <c r="K27" s="61">
        <f t="shared" si="0"/>
        <v>1020504.69</v>
      </c>
      <c r="L27" s="62"/>
      <c r="M27" s="63" t="str">
        <f t="shared" si="1"/>
        <v>00010302251010000110</v>
      </c>
      <c r="N27" s="64"/>
      <c r="O27" s="64"/>
      <c r="P27" s="64"/>
      <c r="Q27" s="64"/>
      <c r="R27" s="64"/>
      <c r="S27" s="64"/>
      <c r="T27" s="64"/>
      <c r="U27" s="64"/>
    </row>
    <row r="28" spans="2:21" s="65" customFormat="1" ht="101.25">
      <c r="B28" s="10" t="s">
        <v>201</v>
      </c>
      <c r="C28" s="60" t="s">
        <v>6</v>
      </c>
      <c r="D28" s="7" t="s">
        <v>67</v>
      </c>
      <c r="E28" s="163" t="s">
        <v>200</v>
      </c>
      <c r="F28" s="149"/>
      <c r="G28" s="150"/>
      <c r="H28" s="15"/>
      <c r="I28" s="2">
        <v>0</v>
      </c>
      <c r="J28" s="3">
        <v>-63704.13</v>
      </c>
      <c r="K28" s="61">
        <f t="shared" si="0"/>
        <v>0</v>
      </c>
      <c r="L28" s="62"/>
      <c r="M28" s="63" t="str">
        <f t="shared" si="1"/>
        <v>00010302261010000110</v>
      </c>
      <c r="N28" s="64"/>
      <c r="O28" s="64"/>
      <c r="P28" s="64"/>
      <c r="Q28" s="64"/>
      <c r="R28" s="64"/>
      <c r="S28" s="64"/>
      <c r="T28" s="64"/>
      <c r="U28" s="64"/>
    </row>
    <row r="29" spans="2:21" s="65" customFormat="1" ht="22.5">
      <c r="B29" s="10" t="s">
        <v>203</v>
      </c>
      <c r="C29" s="60" t="s">
        <v>6</v>
      </c>
      <c r="D29" s="7" t="s">
        <v>67</v>
      </c>
      <c r="E29" s="163" t="s">
        <v>202</v>
      </c>
      <c r="F29" s="149"/>
      <c r="G29" s="150"/>
      <c r="H29" s="15"/>
      <c r="I29" s="2">
        <v>40352000</v>
      </c>
      <c r="J29" s="3">
        <v>31119350.34</v>
      </c>
      <c r="K29" s="61">
        <f t="shared" si="0"/>
        <v>9232649.66</v>
      </c>
      <c r="L29" s="62"/>
      <c r="M29" s="63" t="str">
        <f t="shared" si="1"/>
        <v>00010501011010000110</v>
      </c>
      <c r="N29" s="64"/>
      <c r="O29" s="64"/>
      <c r="P29" s="64"/>
      <c r="Q29" s="64"/>
      <c r="R29" s="64"/>
      <c r="S29" s="64"/>
      <c r="T29" s="64"/>
      <c r="U29" s="64"/>
    </row>
    <row r="30" spans="2:21" s="65" customFormat="1" ht="56.25">
      <c r="B30" s="10" t="s">
        <v>205</v>
      </c>
      <c r="C30" s="60" t="s">
        <v>6</v>
      </c>
      <c r="D30" s="7" t="s">
        <v>67</v>
      </c>
      <c r="E30" s="163" t="s">
        <v>204</v>
      </c>
      <c r="F30" s="149"/>
      <c r="G30" s="150"/>
      <c r="H30" s="15"/>
      <c r="I30" s="2">
        <v>19875200</v>
      </c>
      <c r="J30" s="3">
        <v>13472429.17</v>
      </c>
      <c r="K30" s="61">
        <f t="shared" si="0"/>
        <v>6402770.83</v>
      </c>
      <c r="L30" s="62"/>
      <c r="M30" s="63" t="str">
        <f t="shared" si="1"/>
        <v>00010501021010000110</v>
      </c>
      <c r="N30" s="64"/>
      <c r="O30" s="64"/>
      <c r="P30" s="64"/>
      <c r="Q30" s="64"/>
      <c r="R30" s="64"/>
      <c r="S30" s="64"/>
      <c r="T30" s="64"/>
      <c r="U30" s="64"/>
    </row>
    <row r="31" spans="2:21" s="65" customFormat="1" ht="22.5">
      <c r="B31" s="10" t="s">
        <v>207</v>
      </c>
      <c r="C31" s="60" t="s">
        <v>6</v>
      </c>
      <c r="D31" s="7" t="s">
        <v>67</v>
      </c>
      <c r="E31" s="163" t="s">
        <v>206</v>
      </c>
      <c r="F31" s="149"/>
      <c r="G31" s="150"/>
      <c r="H31" s="15"/>
      <c r="I31" s="2">
        <v>0</v>
      </c>
      <c r="J31" s="3">
        <v>-81596.73</v>
      </c>
      <c r="K31" s="61">
        <f t="shared" si="0"/>
        <v>0</v>
      </c>
      <c r="L31" s="62"/>
      <c r="M31" s="63" t="str">
        <f t="shared" si="1"/>
        <v>00010502010020000110</v>
      </c>
      <c r="N31" s="64"/>
      <c r="O31" s="64"/>
      <c r="P31" s="64"/>
      <c r="Q31" s="64"/>
      <c r="R31" s="64"/>
      <c r="S31" s="64"/>
      <c r="T31" s="64"/>
      <c r="U31" s="64"/>
    </row>
    <row r="32" spans="2:21" s="65" customFormat="1" ht="12.75">
      <c r="B32" s="10" t="s">
        <v>209</v>
      </c>
      <c r="C32" s="60" t="s">
        <v>6</v>
      </c>
      <c r="D32" s="7" t="s">
        <v>67</v>
      </c>
      <c r="E32" s="163" t="s">
        <v>208</v>
      </c>
      <c r="F32" s="149"/>
      <c r="G32" s="150"/>
      <c r="H32" s="15"/>
      <c r="I32" s="2">
        <v>9100</v>
      </c>
      <c r="J32" s="3">
        <v>13945.21</v>
      </c>
      <c r="K32" s="61">
        <f t="shared" si="0"/>
        <v>0</v>
      </c>
      <c r="L32" s="62"/>
      <c r="M32" s="63" t="str">
        <f t="shared" si="1"/>
        <v>00010503010010000110</v>
      </c>
      <c r="N32" s="64"/>
      <c r="O32" s="64"/>
      <c r="P32" s="64"/>
      <c r="Q32" s="64"/>
      <c r="R32" s="64"/>
      <c r="S32" s="64"/>
      <c r="T32" s="64"/>
      <c r="U32" s="64"/>
    </row>
    <row r="33" spans="2:21" s="65" customFormat="1" ht="33.75">
      <c r="B33" s="10" t="s">
        <v>211</v>
      </c>
      <c r="C33" s="60" t="s">
        <v>6</v>
      </c>
      <c r="D33" s="7" t="s">
        <v>67</v>
      </c>
      <c r="E33" s="163" t="s">
        <v>210</v>
      </c>
      <c r="F33" s="149"/>
      <c r="G33" s="150"/>
      <c r="H33" s="15"/>
      <c r="I33" s="2">
        <v>3218000</v>
      </c>
      <c r="J33" s="3">
        <v>1588079.6</v>
      </c>
      <c r="K33" s="61">
        <f t="shared" si="0"/>
        <v>1629920.4</v>
      </c>
      <c r="L33" s="62"/>
      <c r="M33" s="63" t="str">
        <f t="shared" si="1"/>
        <v>00010504020020000110</v>
      </c>
      <c r="N33" s="64"/>
      <c r="O33" s="64"/>
      <c r="P33" s="64"/>
      <c r="Q33" s="64"/>
      <c r="R33" s="64"/>
      <c r="S33" s="64"/>
      <c r="T33" s="64"/>
      <c r="U33" s="64"/>
    </row>
    <row r="34" spans="2:21" s="65" customFormat="1" ht="33.75">
      <c r="B34" s="10" t="s">
        <v>213</v>
      </c>
      <c r="C34" s="60" t="s">
        <v>6</v>
      </c>
      <c r="D34" s="7" t="s">
        <v>67</v>
      </c>
      <c r="E34" s="163" t="s">
        <v>212</v>
      </c>
      <c r="F34" s="149"/>
      <c r="G34" s="150"/>
      <c r="H34" s="15"/>
      <c r="I34" s="2">
        <v>2530000</v>
      </c>
      <c r="J34" s="3">
        <v>709031.37</v>
      </c>
      <c r="K34" s="61">
        <f t="shared" si="0"/>
        <v>1820968.63</v>
      </c>
      <c r="L34" s="62"/>
      <c r="M34" s="63" t="str">
        <f t="shared" si="1"/>
        <v>00010803010010000110</v>
      </c>
      <c r="N34" s="64"/>
      <c r="O34" s="64"/>
      <c r="P34" s="64"/>
      <c r="Q34" s="64"/>
      <c r="R34" s="64"/>
      <c r="S34" s="64"/>
      <c r="T34" s="64"/>
      <c r="U34" s="64"/>
    </row>
    <row r="35" spans="2:21" s="65" customFormat="1" ht="33.75">
      <c r="B35" s="10" t="s">
        <v>215</v>
      </c>
      <c r="C35" s="60" t="s">
        <v>6</v>
      </c>
      <c r="D35" s="7" t="s">
        <v>67</v>
      </c>
      <c r="E35" s="163" t="s">
        <v>214</v>
      </c>
      <c r="F35" s="149"/>
      <c r="G35" s="150"/>
      <c r="H35" s="15"/>
      <c r="I35" s="2">
        <v>15000</v>
      </c>
      <c r="J35" s="3">
        <v>0</v>
      </c>
      <c r="K35" s="61">
        <f t="shared" si="0"/>
        <v>15000</v>
      </c>
      <c r="L35" s="62"/>
      <c r="M35" s="63" t="str">
        <f t="shared" si="1"/>
        <v>00011103050050000120</v>
      </c>
      <c r="N35" s="64"/>
      <c r="O35" s="64"/>
      <c r="P35" s="64"/>
      <c r="Q35" s="64"/>
      <c r="R35" s="64"/>
      <c r="S35" s="64"/>
      <c r="T35" s="64"/>
      <c r="U35" s="64"/>
    </row>
    <row r="36" spans="2:21" s="65" customFormat="1" ht="78.75">
      <c r="B36" s="10" t="s">
        <v>217</v>
      </c>
      <c r="C36" s="60" t="s">
        <v>6</v>
      </c>
      <c r="D36" s="7" t="s">
        <v>67</v>
      </c>
      <c r="E36" s="163" t="s">
        <v>216</v>
      </c>
      <c r="F36" s="149"/>
      <c r="G36" s="150"/>
      <c r="H36" s="15"/>
      <c r="I36" s="2">
        <v>1251800</v>
      </c>
      <c r="J36" s="3">
        <v>20078.49</v>
      </c>
      <c r="K36" s="61">
        <f t="shared" si="0"/>
        <v>1231721.51</v>
      </c>
      <c r="L36" s="62"/>
      <c r="M36" s="63" t="str">
        <f t="shared" si="1"/>
        <v>00011105013050000120</v>
      </c>
      <c r="N36" s="64"/>
      <c r="O36" s="64"/>
      <c r="P36" s="64"/>
      <c r="Q36" s="64"/>
      <c r="R36" s="64"/>
      <c r="S36" s="64"/>
      <c r="T36" s="64"/>
      <c r="U36" s="64"/>
    </row>
    <row r="37" spans="2:21" s="65" customFormat="1" ht="67.5">
      <c r="B37" s="10" t="s">
        <v>219</v>
      </c>
      <c r="C37" s="60" t="s">
        <v>6</v>
      </c>
      <c r="D37" s="7" t="s">
        <v>67</v>
      </c>
      <c r="E37" s="163" t="s">
        <v>218</v>
      </c>
      <c r="F37" s="149"/>
      <c r="G37" s="150"/>
      <c r="H37" s="15"/>
      <c r="I37" s="2">
        <v>2610500</v>
      </c>
      <c r="J37" s="3">
        <v>1557680.21</v>
      </c>
      <c r="K37" s="61">
        <f t="shared" si="0"/>
        <v>1052819.79</v>
      </c>
      <c r="L37" s="62"/>
      <c r="M37" s="63" t="str">
        <f t="shared" si="1"/>
        <v>00011105013130000120</v>
      </c>
      <c r="N37" s="64"/>
      <c r="O37" s="64"/>
      <c r="P37" s="64"/>
      <c r="Q37" s="64"/>
      <c r="R37" s="64"/>
      <c r="S37" s="64"/>
      <c r="T37" s="64"/>
      <c r="U37" s="64"/>
    </row>
    <row r="38" spans="2:21" s="65" customFormat="1" ht="33.75">
      <c r="B38" s="10" t="s">
        <v>220</v>
      </c>
      <c r="C38" s="60" t="s">
        <v>6</v>
      </c>
      <c r="D38" s="7" t="s">
        <v>67</v>
      </c>
      <c r="E38" s="163" t="s">
        <v>221</v>
      </c>
      <c r="F38" s="149"/>
      <c r="G38" s="150"/>
      <c r="H38" s="15"/>
      <c r="I38" s="2">
        <v>600000</v>
      </c>
      <c r="J38" s="3">
        <v>242007.52</v>
      </c>
      <c r="K38" s="61">
        <f t="shared" si="0"/>
        <v>357992.48</v>
      </c>
      <c r="L38" s="62"/>
      <c r="M38" s="63" t="str">
        <f t="shared" si="1"/>
        <v>00011105075050000120</v>
      </c>
      <c r="N38" s="64"/>
      <c r="O38" s="64"/>
      <c r="P38" s="64"/>
      <c r="Q38" s="64"/>
      <c r="R38" s="64"/>
      <c r="S38" s="64"/>
      <c r="T38" s="64"/>
      <c r="U38" s="64"/>
    </row>
    <row r="39" spans="2:21" s="65" customFormat="1" ht="123.75">
      <c r="B39" s="10" t="s">
        <v>223</v>
      </c>
      <c r="C39" s="60" t="s">
        <v>6</v>
      </c>
      <c r="D39" s="7" t="s">
        <v>67</v>
      </c>
      <c r="E39" s="163" t="s">
        <v>222</v>
      </c>
      <c r="F39" s="149"/>
      <c r="G39" s="150"/>
      <c r="H39" s="15"/>
      <c r="I39" s="2">
        <v>0</v>
      </c>
      <c r="J39" s="3">
        <v>234.12</v>
      </c>
      <c r="K39" s="61">
        <f t="shared" si="0"/>
        <v>0</v>
      </c>
      <c r="L39" s="62"/>
      <c r="M39" s="63" t="str">
        <f t="shared" si="1"/>
        <v>00011105313050000120</v>
      </c>
      <c r="N39" s="64"/>
      <c r="O39" s="64"/>
      <c r="P39" s="64"/>
      <c r="Q39" s="64"/>
      <c r="R39" s="64"/>
      <c r="S39" s="64"/>
      <c r="T39" s="64"/>
      <c r="U39" s="64"/>
    </row>
    <row r="40" spans="2:21" s="65" customFormat="1" ht="22.5">
      <c r="B40" s="10" t="s">
        <v>224</v>
      </c>
      <c r="C40" s="60" t="s">
        <v>6</v>
      </c>
      <c r="D40" s="7" t="s">
        <v>67</v>
      </c>
      <c r="E40" s="163" t="s">
        <v>225</v>
      </c>
      <c r="F40" s="149"/>
      <c r="G40" s="150"/>
      <c r="H40" s="15"/>
      <c r="I40" s="2">
        <v>30600</v>
      </c>
      <c r="J40" s="3">
        <v>24110.84</v>
      </c>
      <c r="K40" s="61">
        <f t="shared" si="0"/>
        <v>6489.16</v>
      </c>
      <c r="L40" s="62"/>
      <c r="M40" s="63" t="str">
        <f t="shared" si="1"/>
        <v>00011201010010000120</v>
      </c>
      <c r="N40" s="64"/>
      <c r="O40" s="64"/>
      <c r="P40" s="64"/>
      <c r="Q40" s="64"/>
      <c r="R40" s="64"/>
      <c r="S40" s="64"/>
      <c r="T40" s="64"/>
      <c r="U40" s="64"/>
    </row>
    <row r="41" spans="2:21" s="65" customFormat="1" ht="22.5">
      <c r="B41" s="10" t="s">
        <v>227</v>
      </c>
      <c r="C41" s="60" t="s">
        <v>6</v>
      </c>
      <c r="D41" s="7" t="s">
        <v>67</v>
      </c>
      <c r="E41" s="163" t="s">
        <v>226</v>
      </c>
      <c r="F41" s="149"/>
      <c r="G41" s="150"/>
      <c r="H41" s="15"/>
      <c r="I41" s="2">
        <v>1900</v>
      </c>
      <c r="J41" s="3">
        <v>9.57</v>
      </c>
      <c r="K41" s="61">
        <f t="shared" si="0"/>
        <v>1890.43</v>
      </c>
      <c r="L41" s="62"/>
      <c r="M41" s="63" t="str">
        <f t="shared" si="1"/>
        <v>00011201030010000120</v>
      </c>
      <c r="N41" s="64"/>
      <c r="O41" s="64"/>
      <c r="P41" s="64"/>
      <c r="Q41" s="64"/>
      <c r="R41" s="64"/>
      <c r="S41" s="64"/>
      <c r="T41" s="64"/>
      <c r="U41" s="64"/>
    </row>
    <row r="42" spans="2:21" s="65" customFormat="1" ht="12.75">
      <c r="B42" s="10" t="s">
        <v>228</v>
      </c>
      <c r="C42" s="60" t="s">
        <v>6</v>
      </c>
      <c r="D42" s="7" t="s">
        <v>67</v>
      </c>
      <c r="E42" s="163" t="s">
        <v>229</v>
      </c>
      <c r="F42" s="149"/>
      <c r="G42" s="150"/>
      <c r="H42" s="15"/>
      <c r="I42" s="2">
        <v>500</v>
      </c>
      <c r="J42" s="3">
        <v>2462.33</v>
      </c>
      <c r="K42" s="61">
        <f t="shared" si="0"/>
        <v>0</v>
      </c>
      <c r="L42" s="62"/>
      <c r="M42" s="63" t="str">
        <f t="shared" si="1"/>
        <v>00011201041010000120</v>
      </c>
      <c r="N42" s="64"/>
      <c r="O42" s="64"/>
      <c r="P42" s="64"/>
      <c r="Q42" s="64"/>
      <c r="R42" s="64"/>
      <c r="S42" s="64"/>
      <c r="T42" s="64"/>
      <c r="U42" s="64"/>
    </row>
    <row r="43" spans="2:21" s="65" customFormat="1" ht="22.5">
      <c r="B43" s="10" t="s">
        <v>231</v>
      </c>
      <c r="C43" s="60" t="s">
        <v>6</v>
      </c>
      <c r="D43" s="7" t="s">
        <v>67</v>
      </c>
      <c r="E43" s="163" t="s">
        <v>230</v>
      </c>
      <c r="F43" s="149"/>
      <c r="G43" s="150"/>
      <c r="H43" s="15"/>
      <c r="I43" s="2">
        <v>0</v>
      </c>
      <c r="J43" s="3">
        <v>42469.45</v>
      </c>
      <c r="K43" s="61">
        <f t="shared" si="0"/>
        <v>0</v>
      </c>
      <c r="L43" s="62"/>
      <c r="M43" s="63" t="str">
        <f t="shared" si="1"/>
        <v>00011302995050000130</v>
      </c>
      <c r="N43" s="64"/>
      <c r="O43" s="64"/>
      <c r="P43" s="64"/>
      <c r="Q43" s="64"/>
      <c r="R43" s="64"/>
      <c r="S43" s="64"/>
      <c r="T43" s="64"/>
      <c r="U43" s="64"/>
    </row>
    <row r="44" spans="2:21" s="65" customFormat="1" ht="78.75">
      <c r="B44" s="10" t="s">
        <v>233</v>
      </c>
      <c r="C44" s="60" t="s">
        <v>6</v>
      </c>
      <c r="D44" s="7" t="s">
        <v>67</v>
      </c>
      <c r="E44" s="163" t="s">
        <v>232</v>
      </c>
      <c r="F44" s="149"/>
      <c r="G44" s="150"/>
      <c r="H44" s="15"/>
      <c r="I44" s="2">
        <v>336400</v>
      </c>
      <c r="J44" s="3">
        <v>0</v>
      </c>
      <c r="K44" s="61">
        <f t="shared" si="0"/>
        <v>336400</v>
      </c>
      <c r="L44" s="62"/>
      <c r="M44" s="63" t="str">
        <f t="shared" si="1"/>
        <v>00011402053050000410</v>
      </c>
      <c r="N44" s="64"/>
      <c r="O44" s="64"/>
      <c r="P44" s="64"/>
      <c r="Q44" s="64"/>
      <c r="R44" s="64"/>
      <c r="S44" s="64"/>
      <c r="T44" s="64"/>
      <c r="U44" s="64"/>
    </row>
    <row r="45" spans="2:21" s="65" customFormat="1" ht="56.25">
      <c r="B45" s="10" t="s">
        <v>235</v>
      </c>
      <c r="C45" s="60" t="s">
        <v>6</v>
      </c>
      <c r="D45" s="7" t="s">
        <v>67</v>
      </c>
      <c r="E45" s="163" t="s">
        <v>234</v>
      </c>
      <c r="F45" s="149"/>
      <c r="G45" s="150"/>
      <c r="H45" s="15"/>
      <c r="I45" s="2">
        <v>1015000</v>
      </c>
      <c r="J45" s="3">
        <v>66208.89</v>
      </c>
      <c r="K45" s="61">
        <f t="shared" si="0"/>
        <v>948791.11</v>
      </c>
      <c r="L45" s="62"/>
      <c r="M45" s="63" t="str">
        <f t="shared" si="1"/>
        <v>00011406013050000430</v>
      </c>
      <c r="N45" s="64"/>
      <c r="O45" s="64"/>
      <c r="P45" s="64"/>
      <c r="Q45" s="64"/>
      <c r="R45" s="64"/>
      <c r="S45" s="64"/>
      <c r="T45" s="64"/>
      <c r="U45" s="64"/>
    </row>
    <row r="46" spans="2:21" s="65" customFormat="1" ht="45">
      <c r="B46" s="10" t="s">
        <v>237</v>
      </c>
      <c r="C46" s="60" t="s">
        <v>6</v>
      </c>
      <c r="D46" s="7" t="s">
        <v>67</v>
      </c>
      <c r="E46" s="163" t="s">
        <v>236</v>
      </c>
      <c r="F46" s="149"/>
      <c r="G46" s="150"/>
      <c r="H46" s="15"/>
      <c r="I46" s="2">
        <v>851000</v>
      </c>
      <c r="J46" s="3">
        <v>200200.25</v>
      </c>
      <c r="K46" s="61">
        <f t="shared" si="0"/>
        <v>650799.75</v>
      </c>
      <c r="L46" s="62"/>
      <c r="M46" s="63" t="str">
        <f t="shared" si="1"/>
        <v>00011406013130000430</v>
      </c>
      <c r="N46" s="64"/>
      <c r="O46" s="64"/>
      <c r="P46" s="64"/>
      <c r="Q46" s="64"/>
      <c r="R46" s="64"/>
      <c r="S46" s="64"/>
      <c r="T46" s="64"/>
      <c r="U46" s="64"/>
    </row>
    <row r="47" spans="2:21" s="65" customFormat="1" ht="67.5">
      <c r="B47" s="10" t="s">
        <v>239</v>
      </c>
      <c r="C47" s="60" t="s">
        <v>6</v>
      </c>
      <c r="D47" s="7" t="s">
        <v>67</v>
      </c>
      <c r="E47" s="163" t="s">
        <v>238</v>
      </c>
      <c r="F47" s="149"/>
      <c r="G47" s="150"/>
      <c r="H47" s="15"/>
      <c r="I47" s="2">
        <v>16000</v>
      </c>
      <c r="J47" s="3">
        <v>575</v>
      </c>
      <c r="K47" s="61">
        <f t="shared" si="0"/>
        <v>15425</v>
      </c>
      <c r="L47" s="62"/>
      <c r="M47" s="63" t="str">
        <f t="shared" si="1"/>
        <v>00011601053010000140</v>
      </c>
      <c r="N47" s="64"/>
      <c r="O47" s="64"/>
      <c r="P47" s="64"/>
      <c r="Q47" s="64"/>
      <c r="R47" s="64"/>
      <c r="S47" s="64"/>
      <c r="T47" s="64"/>
      <c r="U47" s="64"/>
    </row>
    <row r="48" spans="2:21" s="65" customFormat="1" ht="90">
      <c r="B48" s="10" t="s">
        <v>241</v>
      </c>
      <c r="C48" s="60" t="s">
        <v>6</v>
      </c>
      <c r="D48" s="7" t="s">
        <v>67</v>
      </c>
      <c r="E48" s="163" t="s">
        <v>240</v>
      </c>
      <c r="F48" s="149"/>
      <c r="G48" s="150"/>
      <c r="H48" s="15"/>
      <c r="I48" s="2">
        <v>62000</v>
      </c>
      <c r="J48" s="3">
        <v>15500</v>
      </c>
      <c r="K48" s="61">
        <f t="shared" si="0"/>
        <v>46500</v>
      </c>
      <c r="L48" s="62"/>
      <c r="M48" s="63" t="str">
        <f t="shared" si="1"/>
        <v>00011601063010000140</v>
      </c>
      <c r="N48" s="64"/>
      <c r="O48" s="64"/>
      <c r="P48" s="64"/>
      <c r="Q48" s="64"/>
      <c r="R48" s="64"/>
      <c r="S48" s="64"/>
      <c r="T48" s="64"/>
      <c r="U48" s="64"/>
    </row>
    <row r="49" spans="2:21" s="65" customFormat="1" ht="67.5">
      <c r="B49" s="10" t="s">
        <v>243</v>
      </c>
      <c r="C49" s="60" t="s">
        <v>6</v>
      </c>
      <c r="D49" s="7" t="s">
        <v>67</v>
      </c>
      <c r="E49" s="163" t="s">
        <v>242</v>
      </c>
      <c r="F49" s="149"/>
      <c r="G49" s="150"/>
      <c r="H49" s="15"/>
      <c r="I49" s="2">
        <v>8000</v>
      </c>
      <c r="J49" s="3">
        <v>12511.83</v>
      </c>
      <c r="K49" s="61">
        <f t="shared" si="0"/>
        <v>0</v>
      </c>
      <c r="L49" s="62"/>
      <c r="M49" s="63" t="str">
        <f t="shared" si="1"/>
        <v>00011601073010000140</v>
      </c>
      <c r="N49" s="64"/>
      <c r="O49" s="64"/>
      <c r="P49" s="64"/>
      <c r="Q49" s="64"/>
      <c r="R49" s="64"/>
      <c r="S49" s="64"/>
      <c r="T49" s="64"/>
      <c r="U49" s="64"/>
    </row>
    <row r="50" spans="2:21" s="65" customFormat="1" ht="78.75">
      <c r="B50" s="10" t="s">
        <v>245</v>
      </c>
      <c r="C50" s="60" t="s">
        <v>6</v>
      </c>
      <c r="D50" s="7" t="s">
        <v>67</v>
      </c>
      <c r="E50" s="163" t="s">
        <v>244</v>
      </c>
      <c r="F50" s="149"/>
      <c r="G50" s="150"/>
      <c r="H50" s="15"/>
      <c r="I50" s="2">
        <v>75000</v>
      </c>
      <c r="J50" s="3">
        <v>0</v>
      </c>
      <c r="K50" s="61">
        <f aca="true" t="shared" si="2" ref="K50:K81">IF(IF(I50="",0,I50)=0,0,(IF(I50&gt;0,IF(J50&gt;I50,0,I50-J50),IF(J50&gt;I50,I50-J50,0))))</f>
        <v>75000</v>
      </c>
      <c r="L50" s="62"/>
      <c r="M50" s="63" t="str">
        <f aca="true" t="shared" si="3" ref="M50:M82">IF(D50="","000",D50)&amp;IF(E50="","00000000000000000",E50)</f>
        <v>00011601083010000140</v>
      </c>
      <c r="N50" s="64"/>
      <c r="O50" s="64"/>
      <c r="P50" s="64"/>
      <c r="Q50" s="64"/>
      <c r="R50" s="64"/>
      <c r="S50" s="64"/>
      <c r="T50" s="64"/>
      <c r="U50" s="64"/>
    </row>
    <row r="51" spans="2:21" s="65" customFormat="1" ht="67.5">
      <c r="B51" s="10" t="s">
        <v>247</v>
      </c>
      <c r="C51" s="60" t="s">
        <v>6</v>
      </c>
      <c r="D51" s="7" t="s">
        <v>67</v>
      </c>
      <c r="E51" s="163" t="s">
        <v>246</v>
      </c>
      <c r="F51" s="149"/>
      <c r="G51" s="150"/>
      <c r="H51" s="15"/>
      <c r="I51" s="2">
        <v>14000</v>
      </c>
      <c r="J51" s="3">
        <v>4667.12</v>
      </c>
      <c r="K51" s="61">
        <f t="shared" si="2"/>
        <v>9332.88</v>
      </c>
      <c r="L51" s="62"/>
      <c r="M51" s="63" t="str">
        <f t="shared" si="3"/>
        <v>00011601113010000140</v>
      </c>
      <c r="N51" s="64"/>
      <c r="O51" s="64"/>
      <c r="P51" s="64"/>
      <c r="Q51" s="64"/>
      <c r="R51" s="64"/>
      <c r="S51" s="64"/>
      <c r="T51" s="64"/>
      <c r="U51" s="64"/>
    </row>
    <row r="52" spans="2:21" s="65" customFormat="1" ht="90">
      <c r="B52" s="10" t="s">
        <v>249</v>
      </c>
      <c r="C52" s="60" t="s">
        <v>6</v>
      </c>
      <c r="D52" s="7" t="s">
        <v>67</v>
      </c>
      <c r="E52" s="163" t="s">
        <v>248</v>
      </c>
      <c r="F52" s="149"/>
      <c r="G52" s="150"/>
      <c r="H52" s="15"/>
      <c r="I52" s="2">
        <v>10000</v>
      </c>
      <c r="J52" s="3">
        <v>1000</v>
      </c>
      <c r="K52" s="61">
        <f t="shared" si="2"/>
        <v>9000</v>
      </c>
      <c r="L52" s="62"/>
      <c r="M52" s="63" t="str">
        <f t="shared" si="3"/>
        <v>00011601143010000140</v>
      </c>
      <c r="N52" s="64"/>
      <c r="O52" s="64"/>
      <c r="P52" s="64"/>
      <c r="Q52" s="64"/>
      <c r="R52" s="64"/>
      <c r="S52" s="64"/>
      <c r="T52" s="64"/>
      <c r="U52" s="64"/>
    </row>
    <row r="53" spans="2:21" s="65" customFormat="1" ht="101.25">
      <c r="B53" s="10" t="s">
        <v>251</v>
      </c>
      <c r="C53" s="60" t="s">
        <v>6</v>
      </c>
      <c r="D53" s="7" t="s">
        <v>67</v>
      </c>
      <c r="E53" s="163" t="s">
        <v>250</v>
      </c>
      <c r="F53" s="149"/>
      <c r="G53" s="150"/>
      <c r="H53" s="15"/>
      <c r="I53" s="2">
        <v>34000</v>
      </c>
      <c r="J53" s="3">
        <v>-327.38</v>
      </c>
      <c r="K53" s="61">
        <f t="shared" si="2"/>
        <v>34327.38</v>
      </c>
      <c r="L53" s="62"/>
      <c r="M53" s="63" t="str">
        <f t="shared" si="3"/>
        <v>00011601153010000140</v>
      </c>
      <c r="N53" s="64"/>
      <c r="O53" s="64"/>
      <c r="P53" s="64"/>
      <c r="Q53" s="64"/>
      <c r="R53" s="64"/>
      <c r="S53" s="64"/>
      <c r="T53" s="64"/>
      <c r="U53" s="64"/>
    </row>
    <row r="54" spans="2:21" s="65" customFormat="1" ht="78.75">
      <c r="B54" s="10" t="s">
        <v>253</v>
      </c>
      <c r="C54" s="60" t="s">
        <v>6</v>
      </c>
      <c r="D54" s="7" t="s">
        <v>67</v>
      </c>
      <c r="E54" s="163" t="s">
        <v>252</v>
      </c>
      <c r="F54" s="149"/>
      <c r="G54" s="150"/>
      <c r="H54" s="15"/>
      <c r="I54" s="2">
        <v>0</v>
      </c>
      <c r="J54" s="3">
        <v>92.95</v>
      </c>
      <c r="K54" s="61">
        <f t="shared" si="2"/>
        <v>0</v>
      </c>
      <c r="L54" s="62"/>
      <c r="M54" s="63" t="str">
        <f t="shared" si="3"/>
        <v>00011601173010000140</v>
      </c>
      <c r="N54" s="64"/>
      <c r="O54" s="64"/>
      <c r="P54" s="64"/>
      <c r="Q54" s="64"/>
      <c r="R54" s="64"/>
      <c r="S54" s="64"/>
      <c r="T54" s="64"/>
      <c r="U54" s="64"/>
    </row>
    <row r="55" spans="2:21" s="65" customFormat="1" ht="67.5">
      <c r="B55" s="10" t="s">
        <v>255</v>
      </c>
      <c r="C55" s="60" t="s">
        <v>6</v>
      </c>
      <c r="D55" s="7" t="s">
        <v>67</v>
      </c>
      <c r="E55" s="163" t="s">
        <v>254</v>
      </c>
      <c r="F55" s="149"/>
      <c r="G55" s="150"/>
      <c r="H55" s="15"/>
      <c r="I55" s="2">
        <v>69000</v>
      </c>
      <c r="J55" s="3">
        <v>10500</v>
      </c>
      <c r="K55" s="61">
        <f t="shared" si="2"/>
        <v>58500</v>
      </c>
      <c r="L55" s="62"/>
      <c r="M55" s="63" t="str">
        <f t="shared" si="3"/>
        <v>00011601193010000140</v>
      </c>
      <c r="N55" s="64"/>
      <c r="O55" s="64"/>
      <c r="P55" s="64"/>
      <c r="Q55" s="64"/>
      <c r="R55" s="64"/>
      <c r="S55" s="64"/>
      <c r="T55" s="64"/>
      <c r="U55" s="64"/>
    </row>
    <row r="56" spans="2:21" s="65" customFormat="1" ht="78.75">
      <c r="B56" s="10" t="s">
        <v>257</v>
      </c>
      <c r="C56" s="60" t="s">
        <v>6</v>
      </c>
      <c r="D56" s="7" t="s">
        <v>67</v>
      </c>
      <c r="E56" s="163" t="s">
        <v>256</v>
      </c>
      <c r="F56" s="149"/>
      <c r="G56" s="150"/>
      <c r="H56" s="15"/>
      <c r="I56" s="2">
        <v>182000</v>
      </c>
      <c r="J56" s="3">
        <v>71326.07</v>
      </c>
      <c r="K56" s="61">
        <f t="shared" si="2"/>
        <v>110673.93</v>
      </c>
      <c r="L56" s="62"/>
      <c r="M56" s="63" t="str">
        <f t="shared" si="3"/>
        <v>00011601203010000140</v>
      </c>
      <c r="N56" s="64"/>
      <c r="O56" s="64"/>
      <c r="P56" s="64"/>
      <c r="Q56" s="64"/>
      <c r="R56" s="64"/>
      <c r="S56" s="64"/>
      <c r="T56" s="64"/>
      <c r="U56" s="64"/>
    </row>
    <row r="57" spans="2:21" s="65" customFormat="1" ht="123.75">
      <c r="B57" s="10" t="s">
        <v>259</v>
      </c>
      <c r="C57" s="60" t="s">
        <v>6</v>
      </c>
      <c r="D57" s="7" t="s">
        <v>67</v>
      </c>
      <c r="E57" s="163" t="s">
        <v>258</v>
      </c>
      <c r="F57" s="149"/>
      <c r="G57" s="150"/>
      <c r="H57" s="15"/>
      <c r="I57" s="2">
        <v>3000</v>
      </c>
      <c r="J57" s="3">
        <v>15000</v>
      </c>
      <c r="K57" s="61">
        <f t="shared" si="2"/>
        <v>0</v>
      </c>
      <c r="L57" s="62"/>
      <c r="M57" s="63" t="str">
        <f t="shared" si="3"/>
        <v>00011601333010000140</v>
      </c>
      <c r="N57" s="64"/>
      <c r="O57" s="64"/>
      <c r="P57" s="64"/>
      <c r="Q57" s="64"/>
      <c r="R57" s="64"/>
      <c r="S57" s="64"/>
      <c r="T57" s="64"/>
      <c r="U57" s="64"/>
    </row>
    <row r="58" spans="2:21" s="65" customFormat="1" ht="56.25">
      <c r="B58" s="10" t="s">
        <v>261</v>
      </c>
      <c r="C58" s="60" t="s">
        <v>6</v>
      </c>
      <c r="D58" s="7" t="s">
        <v>67</v>
      </c>
      <c r="E58" s="163" t="s">
        <v>260</v>
      </c>
      <c r="F58" s="149"/>
      <c r="G58" s="150"/>
      <c r="H58" s="15"/>
      <c r="I58" s="2">
        <v>124000</v>
      </c>
      <c r="J58" s="3">
        <v>32261.27</v>
      </c>
      <c r="K58" s="61">
        <f t="shared" si="2"/>
        <v>91738.73</v>
      </c>
      <c r="L58" s="62"/>
      <c r="M58" s="63" t="str">
        <f t="shared" si="3"/>
        <v>00011610123010000140</v>
      </c>
      <c r="N58" s="64"/>
      <c r="O58" s="64"/>
      <c r="P58" s="64"/>
      <c r="Q58" s="64"/>
      <c r="R58" s="64"/>
      <c r="S58" s="64"/>
      <c r="T58" s="64"/>
      <c r="U58" s="64"/>
    </row>
    <row r="59" spans="2:21" s="65" customFormat="1" ht="90">
      <c r="B59" s="10" t="s">
        <v>263</v>
      </c>
      <c r="C59" s="60" t="s">
        <v>6</v>
      </c>
      <c r="D59" s="7" t="s">
        <v>67</v>
      </c>
      <c r="E59" s="163" t="s">
        <v>262</v>
      </c>
      <c r="F59" s="149"/>
      <c r="G59" s="150"/>
      <c r="H59" s="15"/>
      <c r="I59" s="2">
        <v>576000</v>
      </c>
      <c r="J59" s="3">
        <v>162178</v>
      </c>
      <c r="K59" s="61">
        <f t="shared" si="2"/>
        <v>413822</v>
      </c>
      <c r="L59" s="62"/>
      <c r="M59" s="63" t="str">
        <f t="shared" si="3"/>
        <v>00011611050010000140</v>
      </c>
      <c r="N59" s="64"/>
      <c r="O59" s="64"/>
      <c r="P59" s="64"/>
      <c r="Q59" s="64"/>
      <c r="R59" s="64"/>
      <c r="S59" s="64"/>
      <c r="T59" s="64"/>
      <c r="U59" s="64"/>
    </row>
    <row r="60" spans="2:21" s="65" customFormat="1" ht="22.5">
      <c r="B60" s="10" t="s">
        <v>265</v>
      </c>
      <c r="C60" s="60" t="s">
        <v>6</v>
      </c>
      <c r="D60" s="7" t="s">
        <v>67</v>
      </c>
      <c r="E60" s="163" t="s">
        <v>264</v>
      </c>
      <c r="F60" s="149"/>
      <c r="G60" s="150"/>
      <c r="H60" s="15"/>
      <c r="I60" s="2">
        <v>1217400</v>
      </c>
      <c r="J60" s="3">
        <v>494319.29</v>
      </c>
      <c r="K60" s="61">
        <f t="shared" si="2"/>
        <v>723080.71</v>
      </c>
      <c r="L60" s="62"/>
      <c r="M60" s="63" t="str">
        <f t="shared" si="3"/>
        <v>00011705050050000180</v>
      </c>
      <c r="N60" s="64"/>
      <c r="O60" s="64"/>
      <c r="P60" s="64"/>
      <c r="Q60" s="64"/>
      <c r="R60" s="64"/>
      <c r="S60" s="64"/>
      <c r="T60" s="64"/>
      <c r="U60" s="64"/>
    </row>
    <row r="61" spans="2:21" s="65" customFormat="1" ht="22.5">
      <c r="B61" s="10" t="s">
        <v>267</v>
      </c>
      <c r="C61" s="60" t="s">
        <v>6</v>
      </c>
      <c r="D61" s="7" t="s">
        <v>67</v>
      </c>
      <c r="E61" s="163" t="s">
        <v>266</v>
      </c>
      <c r="F61" s="149"/>
      <c r="G61" s="150"/>
      <c r="H61" s="15"/>
      <c r="I61" s="2">
        <v>600000</v>
      </c>
      <c r="J61" s="3">
        <v>65340</v>
      </c>
      <c r="K61" s="61">
        <f t="shared" si="2"/>
        <v>534660</v>
      </c>
      <c r="L61" s="62"/>
      <c r="M61" s="63" t="str">
        <f t="shared" si="3"/>
        <v>00011715030050000150</v>
      </c>
      <c r="N61" s="64"/>
      <c r="O61" s="64"/>
      <c r="P61" s="64"/>
      <c r="Q61" s="64"/>
      <c r="R61" s="64"/>
      <c r="S61" s="64"/>
      <c r="T61" s="64"/>
      <c r="U61" s="64"/>
    </row>
    <row r="62" spans="2:21" s="65" customFormat="1" ht="33.75">
      <c r="B62" s="10" t="s">
        <v>269</v>
      </c>
      <c r="C62" s="60" t="s">
        <v>6</v>
      </c>
      <c r="D62" s="7" t="s">
        <v>67</v>
      </c>
      <c r="E62" s="163" t="s">
        <v>268</v>
      </c>
      <c r="F62" s="149"/>
      <c r="G62" s="150"/>
      <c r="H62" s="15"/>
      <c r="I62" s="2">
        <v>4876700</v>
      </c>
      <c r="J62" s="3">
        <v>4876700</v>
      </c>
      <c r="K62" s="61">
        <f t="shared" si="2"/>
        <v>0</v>
      </c>
      <c r="L62" s="62"/>
      <c r="M62" s="63" t="str">
        <f t="shared" si="3"/>
        <v>00020215001050000150</v>
      </c>
      <c r="N62" s="64"/>
      <c r="O62" s="64"/>
      <c r="P62" s="64"/>
      <c r="Q62" s="64"/>
      <c r="R62" s="64"/>
      <c r="S62" s="64"/>
      <c r="T62" s="64"/>
      <c r="U62" s="64"/>
    </row>
    <row r="63" spans="2:21" s="65" customFormat="1" ht="33.75">
      <c r="B63" s="10" t="s">
        <v>271</v>
      </c>
      <c r="C63" s="60" t="s">
        <v>6</v>
      </c>
      <c r="D63" s="7" t="s">
        <v>67</v>
      </c>
      <c r="E63" s="163" t="s">
        <v>270</v>
      </c>
      <c r="F63" s="149"/>
      <c r="G63" s="150"/>
      <c r="H63" s="15"/>
      <c r="I63" s="2">
        <v>472100</v>
      </c>
      <c r="J63" s="3">
        <v>0</v>
      </c>
      <c r="K63" s="61">
        <f t="shared" si="2"/>
        <v>472100</v>
      </c>
      <c r="L63" s="62"/>
      <c r="M63" s="63" t="str">
        <f t="shared" si="3"/>
        <v>00020225081050000150</v>
      </c>
      <c r="N63" s="64"/>
      <c r="O63" s="64"/>
      <c r="P63" s="64"/>
      <c r="Q63" s="64"/>
      <c r="R63" s="64"/>
      <c r="S63" s="64"/>
      <c r="T63" s="64"/>
      <c r="U63" s="64"/>
    </row>
    <row r="64" spans="2:21" s="65" customFormat="1" ht="33.75">
      <c r="B64" s="10" t="s">
        <v>273</v>
      </c>
      <c r="C64" s="60" t="s">
        <v>6</v>
      </c>
      <c r="D64" s="7" t="s">
        <v>67</v>
      </c>
      <c r="E64" s="163" t="s">
        <v>272</v>
      </c>
      <c r="F64" s="149"/>
      <c r="G64" s="150"/>
      <c r="H64" s="15"/>
      <c r="I64" s="2">
        <v>30566810</v>
      </c>
      <c r="J64" s="3">
        <v>13028169.55</v>
      </c>
      <c r="K64" s="61">
        <f t="shared" si="2"/>
        <v>17538640.45</v>
      </c>
      <c r="L64" s="62"/>
      <c r="M64" s="63" t="str">
        <f t="shared" si="3"/>
        <v>00020225243050000150</v>
      </c>
      <c r="N64" s="64"/>
      <c r="O64" s="64"/>
      <c r="P64" s="64"/>
      <c r="Q64" s="64"/>
      <c r="R64" s="64"/>
      <c r="S64" s="64"/>
      <c r="T64" s="64"/>
      <c r="U64" s="64"/>
    </row>
    <row r="65" spans="2:21" s="65" customFormat="1" ht="56.25">
      <c r="B65" s="10" t="s">
        <v>275</v>
      </c>
      <c r="C65" s="60" t="s">
        <v>6</v>
      </c>
      <c r="D65" s="7" t="s">
        <v>67</v>
      </c>
      <c r="E65" s="163" t="s">
        <v>274</v>
      </c>
      <c r="F65" s="149"/>
      <c r="G65" s="150"/>
      <c r="H65" s="15"/>
      <c r="I65" s="2">
        <v>12636657</v>
      </c>
      <c r="J65" s="3">
        <v>4795890.79</v>
      </c>
      <c r="K65" s="61">
        <f t="shared" si="2"/>
        <v>7840766.21</v>
      </c>
      <c r="L65" s="62"/>
      <c r="M65" s="63" t="str">
        <f t="shared" si="3"/>
        <v>00020225304050000150</v>
      </c>
      <c r="N65" s="64"/>
      <c r="O65" s="64"/>
      <c r="P65" s="64"/>
      <c r="Q65" s="64"/>
      <c r="R65" s="64"/>
      <c r="S65" s="64"/>
      <c r="T65" s="64"/>
      <c r="U65" s="64"/>
    </row>
    <row r="66" spans="2:21" s="65" customFormat="1" ht="45">
      <c r="B66" s="10" t="s">
        <v>277</v>
      </c>
      <c r="C66" s="60" t="s">
        <v>6</v>
      </c>
      <c r="D66" s="7" t="s">
        <v>67</v>
      </c>
      <c r="E66" s="163" t="s">
        <v>276</v>
      </c>
      <c r="F66" s="149"/>
      <c r="G66" s="150"/>
      <c r="H66" s="15"/>
      <c r="I66" s="2">
        <v>710800</v>
      </c>
      <c r="J66" s="3">
        <v>710800</v>
      </c>
      <c r="K66" s="61">
        <f t="shared" si="2"/>
        <v>0</v>
      </c>
      <c r="L66" s="62"/>
      <c r="M66" s="63" t="str">
        <f t="shared" si="3"/>
        <v>00020225467050000150</v>
      </c>
      <c r="N66" s="64"/>
      <c r="O66" s="64"/>
      <c r="P66" s="64"/>
      <c r="Q66" s="64"/>
      <c r="R66" s="64"/>
      <c r="S66" s="64"/>
      <c r="T66" s="64"/>
      <c r="U66" s="64"/>
    </row>
    <row r="67" spans="2:21" s="65" customFormat="1" ht="33.75">
      <c r="B67" s="10" t="s">
        <v>279</v>
      </c>
      <c r="C67" s="60" t="s">
        <v>6</v>
      </c>
      <c r="D67" s="7" t="s">
        <v>67</v>
      </c>
      <c r="E67" s="163" t="s">
        <v>278</v>
      </c>
      <c r="F67" s="149"/>
      <c r="G67" s="150"/>
      <c r="H67" s="15"/>
      <c r="I67" s="2">
        <v>1011186.35</v>
      </c>
      <c r="J67" s="3">
        <v>0</v>
      </c>
      <c r="K67" s="61">
        <f t="shared" si="2"/>
        <v>1011186.35</v>
      </c>
      <c r="L67" s="62"/>
      <c r="M67" s="63" t="str">
        <f t="shared" si="3"/>
        <v>00020225497050000150</v>
      </c>
      <c r="N67" s="64"/>
      <c r="O67" s="64"/>
      <c r="P67" s="64"/>
      <c r="Q67" s="64"/>
      <c r="R67" s="64"/>
      <c r="S67" s="64"/>
      <c r="T67" s="64"/>
      <c r="U67" s="64"/>
    </row>
    <row r="68" spans="2:21" s="65" customFormat="1" ht="22.5">
      <c r="B68" s="10" t="s">
        <v>281</v>
      </c>
      <c r="C68" s="60" t="s">
        <v>6</v>
      </c>
      <c r="D68" s="7" t="s">
        <v>67</v>
      </c>
      <c r="E68" s="163" t="s">
        <v>280</v>
      </c>
      <c r="F68" s="149"/>
      <c r="G68" s="150"/>
      <c r="H68" s="15"/>
      <c r="I68" s="2">
        <v>4092230</v>
      </c>
      <c r="J68" s="3">
        <v>3985170</v>
      </c>
      <c r="K68" s="61">
        <f t="shared" si="2"/>
        <v>107060</v>
      </c>
      <c r="L68" s="62"/>
      <c r="M68" s="63" t="str">
        <f t="shared" si="3"/>
        <v>00020225519050000150</v>
      </c>
      <c r="N68" s="64"/>
      <c r="O68" s="64"/>
      <c r="P68" s="64"/>
      <c r="Q68" s="64"/>
      <c r="R68" s="64"/>
      <c r="S68" s="64"/>
      <c r="T68" s="64"/>
      <c r="U68" s="64"/>
    </row>
    <row r="69" spans="2:21" s="65" customFormat="1" ht="33.75">
      <c r="B69" s="10" t="s">
        <v>283</v>
      </c>
      <c r="C69" s="60" t="s">
        <v>6</v>
      </c>
      <c r="D69" s="7" t="s">
        <v>67</v>
      </c>
      <c r="E69" s="163" t="s">
        <v>282</v>
      </c>
      <c r="F69" s="149"/>
      <c r="G69" s="150"/>
      <c r="H69" s="15"/>
      <c r="I69" s="2">
        <v>94525976.54</v>
      </c>
      <c r="J69" s="3">
        <v>35092251.5</v>
      </c>
      <c r="K69" s="61">
        <f t="shared" si="2"/>
        <v>59433725.04</v>
      </c>
      <c r="L69" s="62"/>
      <c r="M69" s="63" t="str">
        <f t="shared" si="3"/>
        <v>00020225750050000150</v>
      </c>
      <c r="N69" s="64"/>
      <c r="O69" s="64"/>
      <c r="P69" s="64"/>
      <c r="Q69" s="64"/>
      <c r="R69" s="64"/>
      <c r="S69" s="64"/>
      <c r="T69" s="64"/>
      <c r="U69" s="64"/>
    </row>
    <row r="70" spans="2:21" s="65" customFormat="1" ht="12.75">
      <c r="B70" s="10" t="s">
        <v>285</v>
      </c>
      <c r="C70" s="60" t="s">
        <v>6</v>
      </c>
      <c r="D70" s="7" t="s">
        <v>67</v>
      </c>
      <c r="E70" s="163" t="s">
        <v>284</v>
      </c>
      <c r="F70" s="149"/>
      <c r="G70" s="150"/>
      <c r="H70" s="15"/>
      <c r="I70" s="2">
        <v>101027051.09</v>
      </c>
      <c r="J70" s="3">
        <v>45981020.8</v>
      </c>
      <c r="K70" s="61">
        <f t="shared" si="2"/>
        <v>55046030.29</v>
      </c>
      <c r="L70" s="62"/>
      <c r="M70" s="63" t="str">
        <f t="shared" si="3"/>
        <v>00020229999050000150</v>
      </c>
      <c r="N70" s="64"/>
      <c r="O70" s="64"/>
      <c r="P70" s="64"/>
      <c r="Q70" s="64"/>
      <c r="R70" s="64"/>
      <c r="S70" s="64"/>
      <c r="T70" s="64"/>
      <c r="U70" s="64"/>
    </row>
    <row r="71" spans="2:21" s="65" customFormat="1" ht="33.75">
      <c r="B71" s="10" t="s">
        <v>287</v>
      </c>
      <c r="C71" s="60" t="s">
        <v>6</v>
      </c>
      <c r="D71" s="7" t="s">
        <v>67</v>
      </c>
      <c r="E71" s="163" t="s">
        <v>286</v>
      </c>
      <c r="F71" s="149"/>
      <c r="G71" s="150"/>
      <c r="H71" s="15"/>
      <c r="I71" s="2">
        <v>1589200</v>
      </c>
      <c r="J71" s="3">
        <v>510700</v>
      </c>
      <c r="K71" s="61">
        <f t="shared" si="2"/>
        <v>1078500</v>
      </c>
      <c r="L71" s="62"/>
      <c r="M71" s="63" t="str">
        <f t="shared" si="3"/>
        <v>00020230021050000150</v>
      </c>
      <c r="N71" s="64"/>
      <c r="O71" s="64"/>
      <c r="P71" s="64"/>
      <c r="Q71" s="64"/>
      <c r="R71" s="64"/>
      <c r="S71" s="64"/>
      <c r="T71" s="64"/>
      <c r="U71" s="64"/>
    </row>
    <row r="72" spans="2:21" s="65" customFormat="1" ht="33.75">
      <c r="B72" s="10" t="s">
        <v>289</v>
      </c>
      <c r="C72" s="60" t="s">
        <v>6</v>
      </c>
      <c r="D72" s="7" t="s">
        <v>67</v>
      </c>
      <c r="E72" s="163" t="s">
        <v>288</v>
      </c>
      <c r="F72" s="149"/>
      <c r="G72" s="150"/>
      <c r="H72" s="15"/>
      <c r="I72" s="2">
        <v>192764440</v>
      </c>
      <c r="J72" s="3">
        <v>67363488</v>
      </c>
      <c r="K72" s="61">
        <f t="shared" si="2"/>
        <v>125400952</v>
      </c>
      <c r="L72" s="62"/>
      <c r="M72" s="63" t="str">
        <f t="shared" si="3"/>
        <v>00020230024050000150</v>
      </c>
      <c r="N72" s="64"/>
      <c r="O72" s="64"/>
      <c r="P72" s="64"/>
      <c r="Q72" s="64"/>
      <c r="R72" s="64"/>
      <c r="S72" s="64"/>
      <c r="T72" s="64"/>
      <c r="U72" s="64"/>
    </row>
    <row r="73" spans="2:21" s="65" customFormat="1" ht="56.25">
      <c r="B73" s="10" t="s">
        <v>291</v>
      </c>
      <c r="C73" s="60" t="s">
        <v>6</v>
      </c>
      <c r="D73" s="7" t="s">
        <v>67</v>
      </c>
      <c r="E73" s="163" t="s">
        <v>290</v>
      </c>
      <c r="F73" s="149"/>
      <c r="G73" s="150"/>
      <c r="H73" s="15"/>
      <c r="I73" s="2">
        <v>14480200</v>
      </c>
      <c r="J73" s="3">
        <v>4929000</v>
      </c>
      <c r="K73" s="61">
        <f t="shared" si="2"/>
        <v>9551200</v>
      </c>
      <c r="L73" s="62"/>
      <c r="M73" s="63" t="str">
        <f t="shared" si="3"/>
        <v>00020230027050000150</v>
      </c>
      <c r="N73" s="64"/>
      <c r="O73" s="64"/>
      <c r="P73" s="64"/>
      <c r="Q73" s="64"/>
      <c r="R73" s="64"/>
      <c r="S73" s="64"/>
      <c r="T73" s="64"/>
      <c r="U73" s="64"/>
    </row>
    <row r="74" spans="2:21" s="65" customFormat="1" ht="67.5">
      <c r="B74" s="10" t="s">
        <v>293</v>
      </c>
      <c r="C74" s="60" t="s">
        <v>6</v>
      </c>
      <c r="D74" s="7" t="s">
        <v>67</v>
      </c>
      <c r="E74" s="163" t="s">
        <v>292</v>
      </c>
      <c r="F74" s="149"/>
      <c r="G74" s="150"/>
      <c r="H74" s="15"/>
      <c r="I74" s="2">
        <v>1931800</v>
      </c>
      <c r="J74" s="3">
        <v>450000</v>
      </c>
      <c r="K74" s="61">
        <f t="shared" si="2"/>
        <v>1481800</v>
      </c>
      <c r="L74" s="62"/>
      <c r="M74" s="63" t="str">
        <f t="shared" si="3"/>
        <v>00020230029050000150</v>
      </c>
      <c r="N74" s="64"/>
      <c r="O74" s="64"/>
      <c r="P74" s="64"/>
      <c r="Q74" s="64"/>
      <c r="R74" s="64"/>
      <c r="S74" s="64"/>
      <c r="T74" s="64"/>
      <c r="U74" s="64"/>
    </row>
    <row r="75" spans="2:21" s="65" customFormat="1" ht="56.25">
      <c r="B75" s="10" t="s">
        <v>295</v>
      </c>
      <c r="C75" s="60" t="s">
        <v>6</v>
      </c>
      <c r="D75" s="7" t="s">
        <v>67</v>
      </c>
      <c r="E75" s="163" t="s">
        <v>294</v>
      </c>
      <c r="F75" s="149"/>
      <c r="G75" s="150"/>
      <c r="H75" s="15"/>
      <c r="I75" s="2">
        <v>8207100</v>
      </c>
      <c r="J75" s="3">
        <v>2333333.34</v>
      </c>
      <c r="K75" s="61">
        <f t="shared" si="2"/>
        <v>5873766.66</v>
      </c>
      <c r="L75" s="62"/>
      <c r="M75" s="63" t="str">
        <f t="shared" si="3"/>
        <v>00020235082050000150</v>
      </c>
      <c r="N75" s="64"/>
      <c r="O75" s="64"/>
      <c r="P75" s="64"/>
      <c r="Q75" s="64"/>
      <c r="R75" s="64"/>
      <c r="S75" s="64"/>
      <c r="T75" s="64"/>
      <c r="U75" s="64"/>
    </row>
    <row r="76" spans="2:21" s="65" customFormat="1" ht="45">
      <c r="B76" s="10" t="s">
        <v>297</v>
      </c>
      <c r="C76" s="60" t="s">
        <v>6</v>
      </c>
      <c r="D76" s="7" t="s">
        <v>67</v>
      </c>
      <c r="E76" s="163" t="s">
        <v>296</v>
      </c>
      <c r="F76" s="149"/>
      <c r="G76" s="150"/>
      <c r="H76" s="15"/>
      <c r="I76" s="2">
        <v>805400</v>
      </c>
      <c r="J76" s="3">
        <v>402800</v>
      </c>
      <c r="K76" s="61">
        <f t="shared" si="2"/>
        <v>402600</v>
      </c>
      <c r="L76" s="62"/>
      <c r="M76" s="63" t="str">
        <f t="shared" si="3"/>
        <v>00020235118050000150</v>
      </c>
      <c r="N76" s="64"/>
      <c r="O76" s="64"/>
      <c r="P76" s="64"/>
      <c r="Q76" s="64"/>
      <c r="R76" s="64"/>
      <c r="S76" s="64"/>
      <c r="T76" s="64"/>
      <c r="U76" s="64"/>
    </row>
    <row r="77" spans="2:21" s="65" customFormat="1" ht="56.25">
      <c r="B77" s="10" t="s">
        <v>299</v>
      </c>
      <c r="C77" s="60" t="s">
        <v>6</v>
      </c>
      <c r="D77" s="7" t="s">
        <v>67</v>
      </c>
      <c r="E77" s="163" t="s">
        <v>298</v>
      </c>
      <c r="F77" s="149"/>
      <c r="G77" s="150"/>
      <c r="H77" s="15"/>
      <c r="I77" s="2">
        <v>3500</v>
      </c>
      <c r="J77" s="3">
        <v>0</v>
      </c>
      <c r="K77" s="61">
        <f t="shared" si="2"/>
        <v>3500</v>
      </c>
      <c r="L77" s="62"/>
      <c r="M77" s="63" t="str">
        <f t="shared" si="3"/>
        <v>00020235120050000150</v>
      </c>
      <c r="N77" s="64"/>
      <c r="O77" s="64"/>
      <c r="P77" s="64"/>
      <c r="Q77" s="64"/>
      <c r="R77" s="64"/>
      <c r="S77" s="64"/>
      <c r="T77" s="64"/>
      <c r="U77" s="64"/>
    </row>
    <row r="78" spans="2:21" s="65" customFormat="1" ht="101.25">
      <c r="B78" s="10" t="s">
        <v>301</v>
      </c>
      <c r="C78" s="60" t="s">
        <v>6</v>
      </c>
      <c r="D78" s="7" t="s">
        <v>67</v>
      </c>
      <c r="E78" s="163" t="s">
        <v>300</v>
      </c>
      <c r="F78" s="149"/>
      <c r="G78" s="150"/>
      <c r="H78" s="15"/>
      <c r="I78" s="2">
        <v>9140040</v>
      </c>
      <c r="J78" s="3">
        <v>2899294.39</v>
      </c>
      <c r="K78" s="61">
        <f t="shared" si="2"/>
        <v>6240745.61</v>
      </c>
      <c r="L78" s="62"/>
      <c r="M78" s="63" t="str">
        <f t="shared" si="3"/>
        <v>00020235303050000150</v>
      </c>
      <c r="N78" s="64"/>
      <c r="O78" s="64"/>
      <c r="P78" s="64"/>
      <c r="Q78" s="64"/>
      <c r="R78" s="64"/>
      <c r="S78" s="64"/>
      <c r="T78" s="64"/>
      <c r="U78" s="64"/>
    </row>
    <row r="79" spans="2:21" s="65" customFormat="1" ht="33.75">
      <c r="B79" s="10" t="s">
        <v>303</v>
      </c>
      <c r="C79" s="60" t="s">
        <v>6</v>
      </c>
      <c r="D79" s="7" t="s">
        <v>67</v>
      </c>
      <c r="E79" s="163" t="s">
        <v>302</v>
      </c>
      <c r="F79" s="149"/>
      <c r="G79" s="150"/>
      <c r="H79" s="15"/>
      <c r="I79" s="2">
        <v>1287600</v>
      </c>
      <c r="J79" s="3">
        <v>394036.21</v>
      </c>
      <c r="K79" s="61">
        <f t="shared" si="2"/>
        <v>893563.79</v>
      </c>
      <c r="L79" s="62"/>
      <c r="M79" s="63" t="str">
        <f t="shared" si="3"/>
        <v>00020235930050000150</v>
      </c>
      <c r="N79" s="64"/>
      <c r="O79" s="64"/>
      <c r="P79" s="64"/>
      <c r="Q79" s="64"/>
      <c r="R79" s="64"/>
      <c r="S79" s="64"/>
      <c r="T79" s="64"/>
      <c r="U79" s="64"/>
    </row>
    <row r="80" spans="2:21" s="65" customFormat="1" ht="56.25">
      <c r="B80" s="10" t="s">
        <v>305</v>
      </c>
      <c r="C80" s="60" t="s">
        <v>6</v>
      </c>
      <c r="D80" s="7" t="s">
        <v>67</v>
      </c>
      <c r="E80" s="163" t="s">
        <v>304</v>
      </c>
      <c r="F80" s="149"/>
      <c r="G80" s="150"/>
      <c r="H80" s="15"/>
      <c r="I80" s="2">
        <v>520400</v>
      </c>
      <c r="J80" s="3">
        <v>0</v>
      </c>
      <c r="K80" s="61">
        <f t="shared" si="2"/>
        <v>520400</v>
      </c>
      <c r="L80" s="62"/>
      <c r="M80" s="63" t="str">
        <f t="shared" si="3"/>
        <v>00020240014050000150</v>
      </c>
      <c r="N80" s="64"/>
      <c r="O80" s="64"/>
      <c r="P80" s="64"/>
      <c r="Q80" s="64"/>
      <c r="R80" s="64"/>
      <c r="S80" s="64"/>
      <c r="T80" s="64"/>
      <c r="U80" s="64"/>
    </row>
    <row r="81" spans="2:21" s="65" customFormat="1" ht="22.5">
      <c r="B81" s="10" t="s">
        <v>307</v>
      </c>
      <c r="C81" s="60" t="s">
        <v>6</v>
      </c>
      <c r="D81" s="7" t="s">
        <v>67</v>
      </c>
      <c r="E81" s="163" t="s">
        <v>306</v>
      </c>
      <c r="F81" s="149"/>
      <c r="G81" s="150"/>
      <c r="H81" s="15"/>
      <c r="I81" s="2">
        <v>13017500</v>
      </c>
      <c r="J81" s="3">
        <v>5374650</v>
      </c>
      <c r="K81" s="61">
        <f t="shared" si="2"/>
        <v>7642850</v>
      </c>
      <c r="L81" s="62"/>
      <c r="M81" s="63" t="str">
        <f t="shared" si="3"/>
        <v>00020249999050000150</v>
      </c>
      <c r="N81" s="64"/>
      <c r="O81" s="64"/>
      <c r="P81" s="64"/>
      <c r="Q81" s="64"/>
      <c r="R81" s="64"/>
      <c r="S81" s="64"/>
      <c r="T81" s="64"/>
      <c r="U81" s="64"/>
    </row>
    <row r="82" spans="2:21" s="65" customFormat="1" ht="45">
      <c r="B82" s="10" t="s">
        <v>309</v>
      </c>
      <c r="C82" s="60" t="s">
        <v>6</v>
      </c>
      <c r="D82" s="7" t="s">
        <v>67</v>
      </c>
      <c r="E82" s="163" t="s">
        <v>308</v>
      </c>
      <c r="F82" s="149"/>
      <c r="G82" s="150"/>
      <c r="H82" s="15"/>
      <c r="I82" s="2">
        <v>-334063.04</v>
      </c>
      <c r="J82" s="3">
        <v>-334063.04</v>
      </c>
      <c r="K82" s="61">
        <f>IF(IF(I82="",0,I82)=0,0,(IF(I82&gt;0,IF(J82&gt;I82,0,I82-J82),IF(J82&gt;I82,I82-J82,0))))</f>
        <v>0</v>
      </c>
      <c r="L82" s="62"/>
      <c r="M82" s="63" t="str">
        <f t="shared" si="3"/>
        <v>00021960010050000150</v>
      </c>
      <c r="N82" s="64"/>
      <c r="O82" s="64"/>
      <c r="P82" s="64"/>
      <c r="Q82" s="64"/>
      <c r="R82" s="64"/>
      <c r="S82" s="64"/>
      <c r="T82" s="64"/>
      <c r="U82" s="64"/>
    </row>
    <row r="83" spans="2:12" ht="0.75" customHeight="1" thickBot="1">
      <c r="B83" s="66"/>
      <c r="C83" s="67"/>
      <c r="D83" s="68"/>
      <c r="E83" s="193"/>
      <c r="F83" s="193"/>
      <c r="G83" s="193"/>
      <c r="H83" s="194"/>
      <c r="I83" s="71"/>
      <c r="J83" s="72"/>
      <c r="K83" s="73"/>
      <c r="L83" s="74"/>
    </row>
    <row r="84" spans="2:12" ht="12.75">
      <c r="B84" s="75"/>
      <c r="C84" s="76"/>
      <c r="D84" s="29"/>
      <c r="E84" s="29"/>
      <c r="F84" s="29"/>
      <c r="G84" s="29"/>
      <c r="H84" s="29"/>
      <c r="I84" s="77"/>
      <c r="J84" s="77"/>
      <c r="K84" s="29"/>
      <c r="L84" s="21"/>
    </row>
    <row r="85" spans="2:12" ht="12.75" customHeight="1">
      <c r="B85" s="201" t="s">
        <v>24</v>
      </c>
      <c r="C85" s="201"/>
      <c r="D85" s="201"/>
      <c r="E85" s="201"/>
      <c r="F85" s="201"/>
      <c r="G85" s="201"/>
      <c r="H85" s="201"/>
      <c r="I85" s="201"/>
      <c r="J85" s="201"/>
      <c r="K85" s="201"/>
      <c r="L85" s="78"/>
    </row>
    <row r="86" spans="2:12" ht="12.75">
      <c r="B86" s="37"/>
      <c r="C86" s="37"/>
      <c r="D86" s="38"/>
      <c r="E86" s="38"/>
      <c r="F86" s="38"/>
      <c r="G86" s="38"/>
      <c r="H86" s="38"/>
      <c r="I86" s="39"/>
      <c r="J86" s="39"/>
      <c r="K86" s="31" t="s">
        <v>20</v>
      </c>
      <c r="L86" s="79"/>
    </row>
    <row r="87" spans="2:12" ht="12.75" customHeight="1">
      <c r="B87" s="204" t="s">
        <v>39</v>
      </c>
      <c r="C87" s="203" t="s">
        <v>40</v>
      </c>
      <c r="D87" s="166" t="s">
        <v>44</v>
      </c>
      <c r="E87" s="167"/>
      <c r="F87" s="167"/>
      <c r="G87" s="168"/>
      <c r="H87" s="178"/>
      <c r="I87" s="203" t="s">
        <v>42</v>
      </c>
      <c r="J87" s="203" t="s">
        <v>23</v>
      </c>
      <c r="K87" s="205" t="s">
        <v>43</v>
      </c>
      <c r="L87" s="42"/>
    </row>
    <row r="88" spans="2:12" ht="12.75">
      <c r="B88" s="204"/>
      <c r="C88" s="203"/>
      <c r="D88" s="169"/>
      <c r="E88" s="170"/>
      <c r="F88" s="170"/>
      <c r="G88" s="171"/>
      <c r="H88" s="179"/>
      <c r="I88" s="203"/>
      <c r="J88" s="203"/>
      <c r="K88" s="205"/>
      <c r="L88" s="42"/>
    </row>
    <row r="89" spans="2:12" ht="12.75">
      <c r="B89" s="204"/>
      <c r="C89" s="203"/>
      <c r="D89" s="172"/>
      <c r="E89" s="173"/>
      <c r="F89" s="173"/>
      <c r="G89" s="174"/>
      <c r="H89" s="180"/>
      <c r="I89" s="203"/>
      <c r="J89" s="203"/>
      <c r="K89" s="205"/>
      <c r="L89" s="42"/>
    </row>
    <row r="90" spans="2:12" ht="13.5" thickBot="1">
      <c r="B90" s="43">
        <v>1</v>
      </c>
      <c r="C90" s="80">
        <v>2</v>
      </c>
      <c r="D90" s="175">
        <v>3</v>
      </c>
      <c r="E90" s="176"/>
      <c r="F90" s="176"/>
      <c r="G90" s="177"/>
      <c r="H90" s="45"/>
      <c r="I90" s="81" t="s">
        <v>2</v>
      </c>
      <c r="J90" s="81" t="s">
        <v>25</v>
      </c>
      <c r="K90" s="82" t="s">
        <v>26</v>
      </c>
      <c r="L90" s="48"/>
    </row>
    <row r="91" spans="2:11" ht="12.75">
      <c r="B91" s="49" t="s">
        <v>5</v>
      </c>
      <c r="C91" s="50" t="s">
        <v>7</v>
      </c>
      <c r="D91" s="181" t="s">
        <v>17</v>
      </c>
      <c r="E91" s="182"/>
      <c r="F91" s="182"/>
      <c r="G91" s="183"/>
      <c r="H91" s="51"/>
      <c r="I91" s="83">
        <v>786960306.5</v>
      </c>
      <c r="J91" s="83">
        <v>247183609.05</v>
      </c>
      <c r="K91" s="53">
        <v>539776697.45</v>
      </c>
    </row>
    <row r="92" spans="2:11" ht="12.75" customHeight="1">
      <c r="B92" s="54" t="s">
        <v>4</v>
      </c>
      <c r="C92" s="55"/>
      <c r="D92" s="190"/>
      <c r="E92" s="191"/>
      <c r="F92" s="191"/>
      <c r="G92" s="192"/>
      <c r="H92" s="56"/>
      <c r="I92" s="84"/>
      <c r="J92" s="85"/>
      <c r="K92" s="86"/>
    </row>
    <row r="93" spans="2:21" s="65" customFormat="1" ht="22.5">
      <c r="B93" s="10" t="s">
        <v>78</v>
      </c>
      <c r="C93" s="87" t="s">
        <v>7</v>
      </c>
      <c r="D93" s="7" t="s">
        <v>67</v>
      </c>
      <c r="E93" s="8" t="s">
        <v>76</v>
      </c>
      <c r="F93" s="8" t="s">
        <v>77</v>
      </c>
      <c r="G93" s="9" t="s">
        <v>75</v>
      </c>
      <c r="H93" s="16"/>
      <c r="I93" s="11">
        <v>1565000</v>
      </c>
      <c r="J93" s="12">
        <v>446798.7</v>
      </c>
      <c r="K93" s="88">
        <f aca="true" t="shared" si="4" ref="K93:K124">IF(IF(I93="",0,I93)=0,0,(IF(I93&gt;0,IF(J93&gt;I93,0,I93-J93),IF(J93&gt;I93,I93-J93,0))))</f>
        <v>1118201.3</v>
      </c>
      <c r="L93" s="89"/>
      <c r="M93" s="63" t="str">
        <f aca="true" t="shared" si="5" ref="M93:M124">IF(D93="","000",D93)&amp;IF(E93="","0000",E93)&amp;IF(F93="","0000000000",F93)&amp;IF(G93="","000",G93)&amp;H93</f>
        <v>00001020000050000121</v>
      </c>
      <c r="N93" s="64"/>
      <c r="O93" s="64"/>
      <c r="P93" s="64"/>
      <c r="Q93" s="64"/>
      <c r="R93" s="64"/>
      <c r="S93" s="64"/>
      <c r="T93" s="64"/>
      <c r="U93" s="64"/>
    </row>
    <row r="94" spans="2:21" s="65" customFormat="1" ht="33.75">
      <c r="B94" s="10" t="s">
        <v>80</v>
      </c>
      <c r="C94" s="87" t="s">
        <v>7</v>
      </c>
      <c r="D94" s="7" t="s">
        <v>67</v>
      </c>
      <c r="E94" s="8" t="s">
        <v>76</v>
      </c>
      <c r="F94" s="8" t="s">
        <v>77</v>
      </c>
      <c r="G94" s="9" t="s">
        <v>79</v>
      </c>
      <c r="H94" s="16"/>
      <c r="I94" s="11">
        <v>40050</v>
      </c>
      <c r="J94" s="12">
        <v>40050</v>
      </c>
      <c r="K94" s="88">
        <f t="shared" si="4"/>
        <v>0</v>
      </c>
      <c r="L94" s="89"/>
      <c r="M94" s="63" t="str">
        <f t="shared" si="5"/>
        <v>00001020000050000122</v>
      </c>
      <c r="N94" s="64"/>
      <c r="O94" s="64"/>
      <c r="P94" s="64"/>
      <c r="Q94" s="64"/>
      <c r="R94" s="64"/>
      <c r="S94" s="64"/>
      <c r="T94" s="64"/>
      <c r="U94" s="64"/>
    </row>
    <row r="95" spans="2:21" s="65" customFormat="1" ht="33.75">
      <c r="B95" s="10" t="s">
        <v>82</v>
      </c>
      <c r="C95" s="87" t="s">
        <v>7</v>
      </c>
      <c r="D95" s="7" t="s">
        <v>67</v>
      </c>
      <c r="E95" s="8" t="s">
        <v>76</v>
      </c>
      <c r="F95" s="8" t="s">
        <v>77</v>
      </c>
      <c r="G95" s="9" t="s">
        <v>81</v>
      </c>
      <c r="H95" s="16"/>
      <c r="I95" s="11">
        <v>472600</v>
      </c>
      <c r="J95" s="12">
        <v>115646.28</v>
      </c>
      <c r="K95" s="88">
        <f t="shared" si="4"/>
        <v>356953.72</v>
      </c>
      <c r="L95" s="89"/>
      <c r="M95" s="63" t="str">
        <f t="shared" si="5"/>
        <v>00001020000050000129</v>
      </c>
      <c r="N95" s="64"/>
      <c r="O95" s="64"/>
      <c r="P95" s="64"/>
      <c r="Q95" s="64"/>
      <c r="R95" s="64"/>
      <c r="S95" s="64"/>
      <c r="T95" s="64"/>
      <c r="U95" s="64"/>
    </row>
    <row r="96" spans="2:21" s="65" customFormat="1" ht="22.5">
      <c r="B96" s="10" t="s">
        <v>78</v>
      </c>
      <c r="C96" s="87" t="s">
        <v>7</v>
      </c>
      <c r="D96" s="7" t="s">
        <v>67</v>
      </c>
      <c r="E96" s="8" t="s">
        <v>83</v>
      </c>
      <c r="F96" s="8" t="s">
        <v>77</v>
      </c>
      <c r="G96" s="9" t="s">
        <v>75</v>
      </c>
      <c r="H96" s="16"/>
      <c r="I96" s="11">
        <v>493200</v>
      </c>
      <c r="J96" s="12">
        <v>126624.83</v>
      </c>
      <c r="K96" s="88">
        <f t="shared" si="4"/>
        <v>366575.17</v>
      </c>
      <c r="L96" s="89"/>
      <c r="M96" s="63" t="str">
        <f t="shared" si="5"/>
        <v>00001030000050000121</v>
      </c>
      <c r="N96" s="64"/>
      <c r="O96" s="64"/>
      <c r="P96" s="64"/>
      <c r="Q96" s="64"/>
      <c r="R96" s="64"/>
      <c r="S96" s="64"/>
      <c r="T96" s="64"/>
      <c r="U96" s="64"/>
    </row>
    <row r="97" spans="2:21" s="65" customFormat="1" ht="33.75">
      <c r="B97" s="10" t="s">
        <v>80</v>
      </c>
      <c r="C97" s="87" t="s">
        <v>7</v>
      </c>
      <c r="D97" s="7" t="s">
        <v>67</v>
      </c>
      <c r="E97" s="8" t="s">
        <v>83</v>
      </c>
      <c r="F97" s="8" t="s">
        <v>77</v>
      </c>
      <c r="G97" s="9" t="s">
        <v>79</v>
      </c>
      <c r="H97" s="16"/>
      <c r="I97" s="11">
        <v>40100</v>
      </c>
      <c r="J97" s="12">
        <v>0</v>
      </c>
      <c r="K97" s="88">
        <f t="shared" si="4"/>
        <v>40100</v>
      </c>
      <c r="L97" s="89"/>
      <c r="M97" s="63" t="str">
        <f t="shared" si="5"/>
        <v>00001030000050000122</v>
      </c>
      <c r="N97" s="64"/>
      <c r="O97" s="64"/>
      <c r="P97" s="64"/>
      <c r="Q97" s="64"/>
      <c r="R97" s="64"/>
      <c r="S97" s="64"/>
      <c r="T97" s="64"/>
      <c r="U97" s="64"/>
    </row>
    <row r="98" spans="2:21" s="65" customFormat="1" ht="33.75">
      <c r="B98" s="10" t="s">
        <v>82</v>
      </c>
      <c r="C98" s="87" t="s">
        <v>7</v>
      </c>
      <c r="D98" s="7" t="s">
        <v>67</v>
      </c>
      <c r="E98" s="8" t="s">
        <v>83</v>
      </c>
      <c r="F98" s="8" t="s">
        <v>77</v>
      </c>
      <c r="G98" s="9" t="s">
        <v>81</v>
      </c>
      <c r="H98" s="16"/>
      <c r="I98" s="11">
        <v>148900</v>
      </c>
      <c r="J98" s="12">
        <v>32992.41</v>
      </c>
      <c r="K98" s="88">
        <f t="shared" si="4"/>
        <v>115907.59</v>
      </c>
      <c r="L98" s="89"/>
      <c r="M98" s="63" t="str">
        <f t="shared" si="5"/>
        <v>00001030000050000129</v>
      </c>
      <c r="N98" s="64"/>
      <c r="O98" s="64"/>
      <c r="P98" s="64"/>
      <c r="Q98" s="64"/>
      <c r="R98" s="64"/>
      <c r="S98" s="64"/>
      <c r="T98" s="64"/>
      <c r="U98" s="64"/>
    </row>
    <row r="99" spans="2:21" s="65" customFormat="1" ht="12.75">
      <c r="B99" s="10" t="s">
        <v>85</v>
      </c>
      <c r="C99" s="87" t="s">
        <v>7</v>
      </c>
      <c r="D99" s="7" t="s">
        <v>67</v>
      </c>
      <c r="E99" s="8" t="s">
        <v>83</v>
      </c>
      <c r="F99" s="8" t="s">
        <v>77</v>
      </c>
      <c r="G99" s="9" t="s">
        <v>84</v>
      </c>
      <c r="H99" s="16"/>
      <c r="I99" s="11">
        <v>165000</v>
      </c>
      <c r="J99" s="12">
        <v>36437.98</v>
      </c>
      <c r="K99" s="88">
        <f t="shared" si="4"/>
        <v>128562.02</v>
      </c>
      <c r="L99" s="89"/>
      <c r="M99" s="63" t="str">
        <f t="shared" si="5"/>
        <v>00001030000050000244</v>
      </c>
      <c r="N99" s="64"/>
      <c r="O99" s="64"/>
      <c r="P99" s="64"/>
      <c r="Q99" s="64"/>
      <c r="R99" s="64"/>
      <c r="S99" s="64"/>
      <c r="T99" s="64"/>
      <c r="U99" s="64"/>
    </row>
    <row r="100" spans="2:21" s="65" customFormat="1" ht="12.75">
      <c r="B100" s="10" t="s">
        <v>87</v>
      </c>
      <c r="C100" s="87" t="s">
        <v>7</v>
      </c>
      <c r="D100" s="7" t="s">
        <v>67</v>
      </c>
      <c r="E100" s="8" t="s">
        <v>83</v>
      </c>
      <c r="F100" s="8" t="s">
        <v>77</v>
      </c>
      <c r="G100" s="9" t="s">
        <v>86</v>
      </c>
      <c r="H100" s="16"/>
      <c r="I100" s="11">
        <v>1000</v>
      </c>
      <c r="J100" s="12">
        <v>1000</v>
      </c>
      <c r="K100" s="88">
        <f t="shared" si="4"/>
        <v>0</v>
      </c>
      <c r="L100" s="89"/>
      <c r="M100" s="63" t="str">
        <f t="shared" si="5"/>
        <v>00001030000050000853</v>
      </c>
      <c r="N100" s="64"/>
      <c r="O100" s="64"/>
      <c r="P100" s="64"/>
      <c r="Q100" s="64"/>
      <c r="R100" s="64"/>
      <c r="S100" s="64"/>
      <c r="T100" s="64"/>
      <c r="U100" s="64"/>
    </row>
    <row r="101" spans="2:21" s="65" customFormat="1" ht="22.5">
      <c r="B101" s="10" t="s">
        <v>78</v>
      </c>
      <c r="C101" s="87" t="s">
        <v>7</v>
      </c>
      <c r="D101" s="7" t="s">
        <v>67</v>
      </c>
      <c r="E101" s="8" t="s">
        <v>88</v>
      </c>
      <c r="F101" s="8" t="s">
        <v>77</v>
      </c>
      <c r="G101" s="9" t="s">
        <v>75</v>
      </c>
      <c r="H101" s="16"/>
      <c r="I101" s="11">
        <v>26801600</v>
      </c>
      <c r="J101" s="12">
        <v>7103712.37</v>
      </c>
      <c r="K101" s="88">
        <f t="shared" si="4"/>
        <v>19697887.63</v>
      </c>
      <c r="L101" s="89"/>
      <c r="M101" s="63" t="str">
        <f t="shared" si="5"/>
        <v>00001040000050000121</v>
      </c>
      <c r="N101" s="64"/>
      <c r="O101" s="64"/>
      <c r="P101" s="64"/>
      <c r="Q101" s="64"/>
      <c r="R101" s="64"/>
      <c r="S101" s="64"/>
      <c r="T101" s="64"/>
      <c r="U101" s="64"/>
    </row>
    <row r="102" spans="2:21" s="65" customFormat="1" ht="33.75">
      <c r="B102" s="10" t="s">
        <v>80</v>
      </c>
      <c r="C102" s="87" t="s">
        <v>7</v>
      </c>
      <c r="D102" s="7" t="s">
        <v>67</v>
      </c>
      <c r="E102" s="8" t="s">
        <v>88</v>
      </c>
      <c r="F102" s="8" t="s">
        <v>77</v>
      </c>
      <c r="G102" s="9" t="s">
        <v>79</v>
      </c>
      <c r="H102" s="16"/>
      <c r="I102" s="11">
        <v>1802050</v>
      </c>
      <c r="J102" s="12">
        <v>285650</v>
      </c>
      <c r="K102" s="88">
        <f t="shared" si="4"/>
        <v>1516400</v>
      </c>
      <c r="L102" s="89"/>
      <c r="M102" s="63" t="str">
        <f t="shared" si="5"/>
        <v>00001040000050000122</v>
      </c>
      <c r="N102" s="64"/>
      <c r="O102" s="64"/>
      <c r="P102" s="64"/>
      <c r="Q102" s="64"/>
      <c r="R102" s="64"/>
      <c r="S102" s="64"/>
      <c r="T102" s="64"/>
      <c r="U102" s="64"/>
    </row>
    <row r="103" spans="2:21" s="65" customFormat="1" ht="33.75">
      <c r="B103" s="10" t="s">
        <v>82</v>
      </c>
      <c r="C103" s="87" t="s">
        <v>7</v>
      </c>
      <c r="D103" s="7" t="s">
        <v>67</v>
      </c>
      <c r="E103" s="8" t="s">
        <v>88</v>
      </c>
      <c r="F103" s="8" t="s">
        <v>77</v>
      </c>
      <c r="G103" s="9" t="s">
        <v>81</v>
      </c>
      <c r="H103" s="16"/>
      <c r="I103" s="11">
        <v>8094300</v>
      </c>
      <c r="J103" s="12">
        <v>1520197.24</v>
      </c>
      <c r="K103" s="88">
        <f t="shared" si="4"/>
        <v>6574102.76</v>
      </c>
      <c r="L103" s="89"/>
      <c r="M103" s="63" t="str">
        <f t="shared" si="5"/>
        <v>00001040000050000129</v>
      </c>
      <c r="N103" s="64"/>
      <c r="O103" s="64"/>
      <c r="P103" s="64"/>
      <c r="Q103" s="64"/>
      <c r="R103" s="64"/>
      <c r="S103" s="64"/>
      <c r="T103" s="64"/>
      <c r="U103" s="64"/>
    </row>
    <row r="104" spans="2:21" s="65" customFormat="1" ht="12.75">
      <c r="B104" s="10" t="s">
        <v>85</v>
      </c>
      <c r="C104" s="87" t="s">
        <v>7</v>
      </c>
      <c r="D104" s="7" t="s">
        <v>67</v>
      </c>
      <c r="E104" s="8" t="s">
        <v>88</v>
      </c>
      <c r="F104" s="8" t="s">
        <v>77</v>
      </c>
      <c r="G104" s="9" t="s">
        <v>84</v>
      </c>
      <c r="H104" s="16"/>
      <c r="I104" s="11">
        <v>3580000</v>
      </c>
      <c r="J104" s="12">
        <v>1226080.58</v>
      </c>
      <c r="K104" s="88">
        <f t="shared" si="4"/>
        <v>2353919.42</v>
      </c>
      <c r="L104" s="89"/>
      <c r="M104" s="63" t="str">
        <f t="shared" si="5"/>
        <v>00001040000050000244</v>
      </c>
      <c r="N104" s="64"/>
      <c r="O104" s="64"/>
      <c r="P104" s="64"/>
      <c r="Q104" s="64"/>
      <c r="R104" s="64"/>
      <c r="S104" s="64"/>
      <c r="T104" s="64"/>
      <c r="U104" s="64"/>
    </row>
    <row r="105" spans="2:21" s="65" customFormat="1" ht="12.75">
      <c r="B105" s="10" t="s">
        <v>90</v>
      </c>
      <c r="C105" s="87" t="s">
        <v>7</v>
      </c>
      <c r="D105" s="7" t="s">
        <v>67</v>
      </c>
      <c r="E105" s="8" t="s">
        <v>88</v>
      </c>
      <c r="F105" s="8" t="s">
        <v>77</v>
      </c>
      <c r="G105" s="9" t="s">
        <v>89</v>
      </c>
      <c r="H105" s="16"/>
      <c r="I105" s="11">
        <v>600000</v>
      </c>
      <c r="J105" s="12">
        <v>241722.67</v>
      </c>
      <c r="K105" s="88">
        <f t="shared" si="4"/>
        <v>358277.33</v>
      </c>
      <c r="L105" s="89"/>
      <c r="M105" s="63" t="str">
        <f t="shared" si="5"/>
        <v>00001040000050000247</v>
      </c>
      <c r="N105" s="64"/>
      <c r="O105" s="64"/>
      <c r="P105" s="64"/>
      <c r="Q105" s="64"/>
      <c r="R105" s="64"/>
      <c r="S105" s="64"/>
      <c r="T105" s="64"/>
      <c r="U105" s="64"/>
    </row>
    <row r="106" spans="2:21" s="65" customFormat="1" ht="22.5">
      <c r="B106" s="10" t="s">
        <v>92</v>
      </c>
      <c r="C106" s="87" t="s">
        <v>7</v>
      </c>
      <c r="D106" s="7" t="s">
        <v>67</v>
      </c>
      <c r="E106" s="8" t="s">
        <v>88</v>
      </c>
      <c r="F106" s="8" t="s">
        <v>77</v>
      </c>
      <c r="G106" s="9" t="s">
        <v>91</v>
      </c>
      <c r="H106" s="16"/>
      <c r="I106" s="11">
        <v>80000</v>
      </c>
      <c r="J106" s="12">
        <v>19533</v>
      </c>
      <c r="K106" s="88">
        <f t="shared" si="4"/>
        <v>60467</v>
      </c>
      <c r="L106" s="89"/>
      <c r="M106" s="63" t="str">
        <f t="shared" si="5"/>
        <v>00001040000050000851</v>
      </c>
      <c r="N106" s="64"/>
      <c r="O106" s="64"/>
      <c r="P106" s="64"/>
      <c r="Q106" s="64"/>
      <c r="R106" s="64"/>
      <c r="S106" s="64"/>
      <c r="T106" s="64"/>
      <c r="U106" s="64"/>
    </row>
    <row r="107" spans="2:21" s="65" customFormat="1" ht="12.75">
      <c r="B107" s="10" t="s">
        <v>94</v>
      </c>
      <c r="C107" s="87" t="s">
        <v>7</v>
      </c>
      <c r="D107" s="7" t="s">
        <v>67</v>
      </c>
      <c r="E107" s="8" t="s">
        <v>88</v>
      </c>
      <c r="F107" s="8" t="s">
        <v>77</v>
      </c>
      <c r="G107" s="9" t="s">
        <v>93</v>
      </c>
      <c r="H107" s="16"/>
      <c r="I107" s="11">
        <v>44000</v>
      </c>
      <c r="J107" s="12">
        <v>12862</v>
      </c>
      <c r="K107" s="88">
        <f t="shared" si="4"/>
        <v>31138</v>
      </c>
      <c r="L107" s="89"/>
      <c r="M107" s="63" t="str">
        <f t="shared" si="5"/>
        <v>00001040000050000852</v>
      </c>
      <c r="N107" s="64"/>
      <c r="O107" s="64"/>
      <c r="P107" s="64"/>
      <c r="Q107" s="64"/>
      <c r="R107" s="64"/>
      <c r="S107" s="64"/>
      <c r="T107" s="64"/>
      <c r="U107" s="64"/>
    </row>
    <row r="108" spans="2:21" s="65" customFormat="1" ht="12.75">
      <c r="B108" s="10" t="s">
        <v>87</v>
      </c>
      <c r="C108" s="87" t="s">
        <v>7</v>
      </c>
      <c r="D108" s="7" t="s">
        <v>67</v>
      </c>
      <c r="E108" s="8" t="s">
        <v>88</v>
      </c>
      <c r="F108" s="8" t="s">
        <v>77</v>
      </c>
      <c r="G108" s="9" t="s">
        <v>86</v>
      </c>
      <c r="H108" s="16"/>
      <c r="I108" s="11">
        <v>11000</v>
      </c>
      <c r="J108" s="12">
        <v>0</v>
      </c>
      <c r="K108" s="88">
        <f t="shared" si="4"/>
        <v>11000</v>
      </c>
      <c r="L108" s="89"/>
      <c r="M108" s="63" t="str">
        <f t="shared" si="5"/>
        <v>00001040000050000853</v>
      </c>
      <c r="N108" s="64"/>
      <c r="O108" s="64"/>
      <c r="P108" s="64"/>
      <c r="Q108" s="64"/>
      <c r="R108" s="64"/>
      <c r="S108" s="64"/>
      <c r="T108" s="64"/>
      <c r="U108" s="64"/>
    </row>
    <row r="109" spans="2:21" s="65" customFormat="1" ht="12.75">
      <c r="B109" s="10" t="s">
        <v>85</v>
      </c>
      <c r="C109" s="87" t="s">
        <v>7</v>
      </c>
      <c r="D109" s="7" t="s">
        <v>67</v>
      </c>
      <c r="E109" s="8" t="s">
        <v>95</v>
      </c>
      <c r="F109" s="8" t="s">
        <v>77</v>
      </c>
      <c r="G109" s="9" t="s">
        <v>84</v>
      </c>
      <c r="H109" s="16"/>
      <c r="I109" s="11">
        <v>3500</v>
      </c>
      <c r="J109" s="12">
        <v>0</v>
      </c>
      <c r="K109" s="88">
        <f t="shared" si="4"/>
        <v>3500</v>
      </c>
      <c r="L109" s="89"/>
      <c r="M109" s="63" t="str">
        <f t="shared" si="5"/>
        <v>00001050000050000244</v>
      </c>
      <c r="N109" s="64"/>
      <c r="O109" s="64"/>
      <c r="P109" s="64"/>
      <c r="Q109" s="64"/>
      <c r="R109" s="64"/>
      <c r="S109" s="64"/>
      <c r="T109" s="64"/>
      <c r="U109" s="64"/>
    </row>
    <row r="110" spans="2:21" s="65" customFormat="1" ht="22.5">
      <c r="B110" s="10" t="s">
        <v>78</v>
      </c>
      <c r="C110" s="87" t="s">
        <v>7</v>
      </c>
      <c r="D110" s="7" t="s">
        <v>67</v>
      </c>
      <c r="E110" s="8" t="s">
        <v>96</v>
      </c>
      <c r="F110" s="8" t="s">
        <v>77</v>
      </c>
      <c r="G110" s="9" t="s">
        <v>75</v>
      </c>
      <c r="H110" s="16"/>
      <c r="I110" s="11">
        <v>7124300</v>
      </c>
      <c r="J110" s="12">
        <v>1890602.43</v>
      </c>
      <c r="K110" s="88">
        <f t="shared" si="4"/>
        <v>5233697.57</v>
      </c>
      <c r="L110" s="89"/>
      <c r="M110" s="63" t="str">
        <f t="shared" si="5"/>
        <v>00001060000050000121</v>
      </c>
      <c r="N110" s="64"/>
      <c r="O110" s="64"/>
      <c r="P110" s="64"/>
      <c r="Q110" s="64"/>
      <c r="R110" s="64"/>
      <c r="S110" s="64"/>
      <c r="T110" s="64"/>
      <c r="U110" s="64"/>
    </row>
    <row r="111" spans="2:21" s="65" customFormat="1" ht="33.75">
      <c r="B111" s="10" t="s">
        <v>80</v>
      </c>
      <c r="C111" s="87" t="s">
        <v>7</v>
      </c>
      <c r="D111" s="7" t="s">
        <v>67</v>
      </c>
      <c r="E111" s="8" t="s">
        <v>96</v>
      </c>
      <c r="F111" s="8" t="s">
        <v>77</v>
      </c>
      <c r="G111" s="9" t="s">
        <v>79</v>
      </c>
      <c r="H111" s="16"/>
      <c r="I111" s="11">
        <v>440950</v>
      </c>
      <c r="J111" s="12">
        <v>240700</v>
      </c>
      <c r="K111" s="88">
        <f t="shared" si="4"/>
        <v>200250</v>
      </c>
      <c r="L111" s="89"/>
      <c r="M111" s="63" t="str">
        <f t="shared" si="5"/>
        <v>00001060000050000122</v>
      </c>
      <c r="N111" s="64"/>
      <c r="O111" s="64"/>
      <c r="P111" s="64"/>
      <c r="Q111" s="64"/>
      <c r="R111" s="64"/>
      <c r="S111" s="64"/>
      <c r="T111" s="64"/>
      <c r="U111" s="64"/>
    </row>
    <row r="112" spans="2:21" s="65" customFormat="1" ht="33.75">
      <c r="B112" s="10" t="s">
        <v>82</v>
      </c>
      <c r="C112" s="87" t="s">
        <v>7</v>
      </c>
      <c r="D112" s="7" t="s">
        <v>67</v>
      </c>
      <c r="E112" s="8" t="s">
        <v>96</v>
      </c>
      <c r="F112" s="8" t="s">
        <v>77</v>
      </c>
      <c r="G112" s="9" t="s">
        <v>81</v>
      </c>
      <c r="H112" s="16"/>
      <c r="I112" s="11">
        <v>2151600</v>
      </c>
      <c r="J112" s="12">
        <v>440465.43</v>
      </c>
      <c r="K112" s="88">
        <f t="shared" si="4"/>
        <v>1711134.57</v>
      </c>
      <c r="L112" s="89"/>
      <c r="M112" s="63" t="str">
        <f t="shared" si="5"/>
        <v>00001060000050000129</v>
      </c>
      <c r="N112" s="64"/>
      <c r="O112" s="64"/>
      <c r="P112" s="64"/>
      <c r="Q112" s="64"/>
      <c r="R112" s="64"/>
      <c r="S112" s="64"/>
      <c r="T112" s="64"/>
      <c r="U112" s="64"/>
    </row>
    <row r="113" spans="2:21" s="65" customFormat="1" ht="12.75">
      <c r="B113" s="10" t="s">
        <v>85</v>
      </c>
      <c r="C113" s="87" t="s">
        <v>7</v>
      </c>
      <c r="D113" s="7" t="s">
        <v>67</v>
      </c>
      <c r="E113" s="8" t="s">
        <v>96</v>
      </c>
      <c r="F113" s="8" t="s">
        <v>77</v>
      </c>
      <c r="G113" s="9" t="s">
        <v>84</v>
      </c>
      <c r="H113" s="16"/>
      <c r="I113" s="11">
        <v>487450</v>
      </c>
      <c r="J113" s="12">
        <v>60521.61</v>
      </c>
      <c r="K113" s="88">
        <f t="shared" si="4"/>
        <v>426928.39</v>
      </c>
      <c r="L113" s="89"/>
      <c r="M113" s="63" t="str">
        <f t="shared" si="5"/>
        <v>00001060000050000244</v>
      </c>
      <c r="N113" s="64"/>
      <c r="O113" s="64"/>
      <c r="P113" s="64"/>
      <c r="Q113" s="64"/>
      <c r="R113" s="64"/>
      <c r="S113" s="64"/>
      <c r="T113" s="64"/>
      <c r="U113" s="64"/>
    </row>
    <row r="114" spans="2:21" s="65" customFormat="1" ht="12.75">
      <c r="B114" s="10" t="s">
        <v>99</v>
      </c>
      <c r="C114" s="87" t="s">
        <v>7</v>
      </c>
      <c r="D114" s="7" t="s">
        <v>67</v>
      </c>
      <c r="E114" s="8" t="s">
        <v>98</v>
      </c>
      <c r="F114" s="8" t="s">
        <v>77</v>
      </c>
      <c r="G114" s="9" t="s">
        <v>97</v>
      </c>
      <c r="H114" s="16"/>
      <c r="I114" s="11">
        <v>50000</v>
      </c>
      <c r="J114" s="12">
        <v>0</v>
      </c>
      <c r="K114" s="88">
        <f t="shared" si="4"/>
        <v>50000</v>
      </c>
      <c r="L114" s="89"/>
      <c r="M114" s="63" t="str">
        <f t="shared" si="5"/>
        <v>00001110000050000870</v>
      </c>
      <c r="N114" s="64"/>
      <c r="O114" s="64"/>
      <c r="P114" s="64"/>
      <c r="Q114" s="64"/>
      <c r="R114" s="64"/>
      <c r="S114" s="64"/>
      <c r="T114" s="64"/>
      <c r="U114" s="64"/>
    </row>
    <row r="115" spans="2:21" s="65" customFormat="1" ht="22.5">
      <c r="B115" s="10" t="s">
        <v>78</v>
      </c>
      <c r="C115" s="87" t="s">
        <v>7</v>
      </c>
      <c r="D115" s="7" t="s">
        <v>67</v>
      </c>
      <c r="E115" s="8" t="s">
        <v>100</v>
      </c>
      <c r="F115" s="8" t="s">
        <v>77</v>
      </c>
      <c r="G115" s="9" t="s">
        <v>75</v>
      </c>
      <c r="H115" s="16"/>
      <c r="I115" s="11">
        <v>4621900</v>
      </c>
      <c r="J115" s="12">
        <v>1247285.12</v>
      </c>
      <c r="K115" s="88">
        <f t="shared" si="4"/>
        <v>3374614.88</v>
      </c>
      <c r="L115" s="89"/>
      <c r="M115" s="63" t="str">
        <f t="shared" si="5"/>
        <v>00001130000050000121</v>
      </c>
      <c r="N115" s="64"/>
      <c r="O115" s="64"/>
      <c r="P115" s="64"/>
      <c r="Q115" s="64"/>
      <c r="R115" s="64"/>
      <c r="S115" s="64"/>
      <c r="T115" s="64"/>
      <c r="U115" s="64"/>
    </row>
    <row r="116" spans="2:21" s="65" customFormat="1" ht="33.75">
      <c r="B116" s="10" t="s">
        <v>80</v>
      </c>
      <c r="C116" s="87" t="s">
        <v>7</v>
      </c>
      <c r="D116" s="7" t="s">
        <v>67</v>
      </c>
      <c r="E116" s="8" t="s">
        <v>100</v>
      </c>
      <c r="F116" s="8" t="s">
        <v>77</v>
      </c>
      <c r="G116" s="9" t="s">
        <v>79</v>
      </c>
      <c r="H116" s="16"/>
      <c r="I116" s="11">
        <v>361600</v>
      </c>
      <c r="J116" s="12">
        <v>2400</v>
      </c>
      <c r="K116" s="88">
        <f t="shared" si="4"/>
        <v>359200</v>
      </c>
      <c r="L116" s="89"/>
      <c r="M116" s="63" t="str">
        <f t="shared" si="5"/>
        <v>00001130000050000122</v>
      </c>
      <c r="N116" s="64"/>
      <c r="O116" s="64"/>
      <c r="P116" s="64"/>
      <c r="Q116" s="64"/>
      <c r="R116" s="64"/>
      <c r="S116" s="64"/>
      <c r="T116" s="64"/>
      <c r="U116" s="64"/>
    </row>
    <row r="117" spans="2:21" s="65" customFormat="1" ht="33.75">
      <c r="B117" s="10" t="s">
        <v>82</v>
      </c>
      <c r="C117" s="87" t="s">
        <v>7</v>
      </c>
      <c r="D117" s="7" t="s">
        <v>67</v>
      </c>
      <c r="E117" s="8" t="s">
        <v>100</v>
      </c>
      <c r="F117" s="8" t="s">
        <v>77</v>
      </c>
      <c r="G117" s="9" t="s">
        <v>81</v>
      </c>
      <c r="H117" s="16"/>
      <c r="I117" s="11">
        <v>1395800</v>
      </c>
      <c r="J117" s="12">
        <v>290489.05</v>
      </c>
      <c r="K117" s="88">
        <f t="shared" si="4"/>
        <v>1105310.95</v>
      </c>
      <c r="L117" s="89"/>
      <c r="M117" s="63" t="str">
        <f t="shared" si="5"/>
        <v>00001130000050000129</v>
      </c>
      <c r="N117" s="64"/>
      <c r="O117" s="64"/>
      <c r="P117" s="64"/>
      <c r="Q117" s="64"/>
      <c r="R117" s="64"/>
      <c r="S117" s="64"/>
      <c r="T117" s="64"/>
      <c r="U117" s="64"/>
    </row>
    <row r="118" spans="2:21" s="65" customFormat="1" ht="12.75">
      <c r="B118" s="10" t="s">
        <v>85</v>
      </c>
      <c r="C118" s="87" t="s">
        <v>7</v>
      </c>
      <c r="D118" s="7" t="s">
        <v>67</v>
      </c>
      <c r="E118" s="8" t="s">
        <v>100</v>
      </c>
      <c r="F118" s="8" t="s">
        <v>77</v>
      </c>
      <c r="G118" s="9" t="s">
        <v>84</v>
      </c>
      <c r="H118" s="16"/>
      <c r="I118" s="11">
        <v>1723710</v>
      </c>
      <c r="J118" s="12">
        <v>521948.88</v>
      </c>
      <c r="K118" s="88">
        <f t="shared" si="4"/>
        <v>1201761.12</v>
      </c>
      <c r="L118" s="89"/>
      <c r="M118" s="63" t="str">
        <f t="shared" si="5"/>
        <v>00001130000050000244</v>
      </c>
      <c r="N118" s="64"/>
      <c r="O118" s="64"/>
      <c r="P118" s="64"/>
      <c r="Q118" s="64"/>
      <c r="R118" s="64"/>
      <c r="S118" s="64"/>
      <c r="T118" s="64"/>
      <c r="U118" s="64"/>
    </row>
    <row r="119" spans="2:21" s="65" customFormat="1" ht="12.75">
      <c r="B119" s="10" t="s">
        <v>90</v>
      </c>
      <c r="C119" s="87" t="s">
        <v>7</v>
      </c>
      <c r="D119" s="7" t="s">
        <v>67</v>
      </c>
      <c r="E119" s="8" t="s">
        <v>100</v>
      </c>
      <c r="F119" s="8" t="s">
        <v>77</v>
      </c>
      <c r="G119" s="9" t="s">
        <v>89</v>
      </c>
      <c r="H119" s="16"/>
      <c r="I119" s="11">
        <v>28407.64</v>
      </c>
      <c r="J119" s="12">
        <v>28407.64</v>
      </c>
      <c r="K119" s="88">
        <f t="shared" si="4"/>
        <v>0</v>
      </c>
      <c r="L119" s="89"/>
      <c r="M119" s="63" t="str">
        <f t="shared" si="5"/>
        <v>00001130000050000247</v>
      </c>
      <c r="N119" s="64"/>
      <c r="O119" s="64"/>
      <c r="P119" s="64"/>
      <c r="Q119" s="64"/>
      <c r="R119" s="64"/>
      <c r="S119" s="64"/>
      <c r="T119" s="64"/>
      <c r="U119" s="64"/>
    </row>
    <row r="120" spans="2:21" s="65" customFormat="1" ht="12.75">
      <c r="B120" s="10" t="s">
        <v>102</v>
      </c>
      <c r="C120" s="87" t="s">
        <v>7</v>
      </c>
      <c r="D120" s="7" t="s">
        <v>67</v>
      </c>
      <c r="E120" s="8" t="s">
        <v>100</v>
      </c>
      <c r="F120" s="8" t="s">
        <v>77</v>
      </c>
      <c r="G120" s="9" t="s">
        <v>101</v>
      </c>
      <c r="H120" s="16"/>
      <c r="I120" s="11">
        <v>57000</v>
      </c>
      <c r="J120" s="12">
        <v>0</v>
      </c>
      <c r="K120" s="88">
        <f t="shared" si="4"/>
        <v>57000</v>
      </c>
      <c r="L120" s="89"/>
      <c r="M120" s="63" t="str">
        <f t="shared" si="5"/>
        <v>00001130000050000360</v>
      </c>
      <c r="N120" s="64"/>
      <c r="O120" s="64"/>
      <c r="P120" s="64"/>
      <c r="Q120" s="64"/>
      <c r="R120" s="64"/>
      <c r="S120" s="64"/>
      <c r="T120" s="64"/>
      <c r="U120" s="64"/>
    </row>
    <row r="121" spans="2:21" s="65" customFormat="1" ht="12.75">
      <c r="B121" s="10" t="s">
        <v>104</v>
      </c>
      <c r="C121" s="87" t="s">
        <v>7</v>
      </c>
      <c r="D121" s="7" t="s">
        <v>67</v>
      </c>
      <c r="E121" s="8" t="s">
        <v>100</v>
      </c>
      <c r="F121" s="8" t="s">
        <v>77</v>
      </c>
      <c r="G121" s="9" t="s">
        <v>103</v>
      </c>
      <c r="H121" s="16"/>
      <c r="I121" s="11">
        <v>492100</v>
      </c>
      <c r="J121" s="12">
        <v>122200</v>
      </c>
      <c r="K121" s="88">
        <f t="shared" si="4"/>
        <v>369900</v>
      </c>
      <c r="L121" s="89"/>
      <c r="M121" s="63" t="str">
        <f t="shared" si="5"/>
        <v>00001130000050000530</v>
      </c>
      <c r="N121" s="64"/>
      <c r="O121" s="64"/>
      <c r="P121" s="64"/>
      <c r="Q121" s="64"/>
      <c r="R121" s="64"/>
      <c r="S121" s="64"/>
      <c r="T121" s="64"/>
      <c r="U121" s="64"/>
    </row>
    <row r="122" spans="2:21" s="65" customFormat="1" ht="33.75">
      <c r="B122" s="10" t="s">
        <v>106</v>
      </c>
      <c r="C122" s="87" t="s">
        <v>7</v>
      </c>
      <c r="D122" s="7" t="s">
        <v>67</v>
      </c>
      <c r="E122" s="8" t="s">
        <v>100</v>
      </c>
      <c r="F122" s="8" t="s">
        <v>77</v>
      </c>
      <c r="G122" s="9" t="s">
        <v>105</v>
      </c>
      <c r="H122" s="16"/>
      <c r="I122" s="11">
        <v>5813.41</v>
      </c>
      <c r="J122" s="12">
        <v>5813.41</v>
      </c>
      <c r="K122" s="88">
        <f t="shared" si="4"/>
        <v>0</v>
      </c>
      <c r="L122" s="89"/>
      <c r="M122" s="63" t="str">
        <f t="shared" si="5"/>
        <v>00001130000050000831</v>
      </c>
      <c r="N122" s="64"/>
      <c r="O122" s="64"/>
      <c r="P122" s="64"/>
      <c r="Q122" s="64"/>
      <c r="R122" s="64"/>
      <c r="S122" s="64"/>
      <c r="T122" s="64"/>
      <c r="U122" s="64"/>
    </row>
    <row r="123" spans="2:21" s="65" customFormat="1" ht="12.75">
      <c r="B123" s="10" t="s">
        <v>87</v>
      </c>
      <c r="C123" s="87" t="s">
        <v>7</v>
      </c>
      <c r="D123" s="7" t="s">
        <v>67</v>
      </c>
      <c r="E123" s="8" t="s">
        <v>100</v>
      </c>
      <c r="F123" s="8" t="s">
        <v>77</v>
      </c>
      <c r="G123" s="9" t="s">
        <v>86</v>
      </c>
      <c r="H123" s="16"/>
      <c r="I123" s="11">
        <v>900453</v>
      </c>
      <c r="J123" s="12">
        <v>760276.5</v>
      </c>
      <c r="K123" s="88">
        <f t="shared" si="4"/>
        <v>140176.5</v>
      </c>
      <c r="L123" s="89"/>
      <c r="M123" s="63" t="str">
        <f t="shared" si="5"/>
        <v>00001130000050000853</v>
      </c>
      <c r="N123" s="64"/>
      <c r="O123" s="64"/>
      <c r="P123" s="64"/>
      <c r="Q123" s="64"/>
      <c r="R123" s="64"/>
      <c r="S123" s="64"/>
      <c r="T123" s="64"/>
      <c r="U123" s="64"/>
    </row>
    <row r="124" spans="2:21" s="65" customFormat="1" ht="12.75">
      <c r="B124" s="10" t="s">
        <v>99</v>
      </c>
      <c r="C124" s="87" t="s">
        <v>7</v>
      </c>
      <c r="D124" s="7" t="s">
        <v>67</v>
      </c>
      <c r="E124" s="8" t="s">
        <v>100</v>
      </c>
      <c r="F124" s="8" t="s">
        <v>77</v>
      </c>
      <c r="G124" s="9" t="s">
        <v>97</v>
      </c>
      <c r="H124" s="16"/>
      <c r="I124" s="11">
        <v>150000</v>
      </c>
      <c r="J124" s="12">
        <v>0</v>
      </c>
      <c r="K124" s="88">
        <f t="shared" si="4"/>
        <v>150000</v>
      </c>
      <c r="L124" s="89"/>
      <c r="M124" s="63" t="str">
        <f t="shared" si="5"/>
        <v>00001130000050000870</v>
      </c>
      <c r="N124" s="64"/>
      <c r="O124" s="64"/>
      <c r="P124" s="64"/>
      <c r="Q124" s="64"/>
      <c r="R124" s="64"/>
      <c r="S124" s="64"/>
      <c r="T124" s="64"/>
      <c r="U124" s="64"/>
    </row>
    <row r="125" spans="2:21" s="65" customFormat="1" ht="12.75">
      <c r="B125" s="10" t="s">
        <v>104</v>
      </c>
      <c r="C125" s="87" t="s">
        <v>7</v>
      </c>
      <c r="D125" s="7" t="s">
        <v>67</v>
      </c>
      <c r="E125" s="8" t="s">
        <v>107</v>
      </c>
      <c r="F125" s="8" t="s">
        <v>77</v>
      </c>
      <c r="G125" s="9" t="s">
        <v>103</v>
      </c>
      <c r="H125" s="16"/>
      <c r="I125" s="11">
        <v>805400</v>
      </c>
      <c r="J125" s="12">
        <v>402800</v>
      </c>
      <c r="K125" s="88">
        <f aca="true" t="shared" si="6" ref="K125:K156">IF(IF(I125="",0,I125)=0,0,(IF(I125&gt;0,IF(J125&gt;I125,0,I125-J125),IF(J125&gt;I125,I125-J125,0))))</f>
        <v>402600</v>
      </c>
      <c r="L125" s="89"/>
      <c r="M125" s="63" t="str">
        <f aca="true" t="shared" si="7" ref="M125:M156">IF(D125="","000",D125)&amp;IF(E125="","0000",E125)&amp;IF(F125="","0000000000",F125)&amp;IF(G125="","000",G125)&amp;H125</f>
        <v>00002030000050000530</v>
      </c>
      <c r="N125" s="64"/>
      <c r="O125" s="64"/>
      <c r="P125" s="64"/>
      <c r="Q125" s="64"/>
      <c r="R125" s="64"/>
      <c r="S125" s="64"/>
      <c r="T125" s="64"/>
      <c r="U125" s="64"/>
    </row>
    <row r="126" spans="2:21" s="65" customFormat="1" ht="12.75">
      <c r="B126" s="10" t="s">
        <v>85</v>
      </c>
      <c r="C126" s="87" t="s">
        <v>7</v>
      </c>
      <c r="D126" s="7" t="s">
        <v>67</v>
      </c>
      <c r="E126" s="8" t="s">
        <v>108</v>
      </c>
      <c r="F126" s="8" t="s">
        <v>77</v>
      </c>
      <c r="G126" s="9" t="s">
        <v>84</v>
      </c>
      <c r="H126" s="16"/>
      <c r="I126" s="11">
        <v>710000</v>
      </c>
      <c r="J126" s="12">
        <v>0</v>
      </c>
      <c r="K126" s="88">
        <f t="shared" si="6"/>
        <v>710000</v>
      </c>
      <c r="L126" s="89"/>
      <c r="M126" s="63" t="str">
        <f t="shared" si="7"/>
        <v>00003090000050000244</v>
      </c>
      <c r="N126" s="64"/>
      <c r="O126" s="64"/>
      <c r="P126" s="64"/>
      <c r="Q126" s="64"/>
      <c r="R126" s="64"/>
      <c r="S126" s="64"/>
      <c r="T126" s="64"/>
      <c r="U126" s="64"/>
    </row>
    <row r="127" spans="2:21" s="65" customFormat="1" ht="12.75">
      <c r="B127" s="10" t="s">
        <v>110</v>
      </c>
      <c r="C127" s="87" t="s">
        <v>7</v>
      </c>
      <c r="D127" s="7" t="s">
        <v>67</v>
      </c>
      <c r="E127" s="8" t="s">
        <v>108</v>
      </c>
      <c r="F127" s="8" t="s">
        <v>77</v>
      </c>
      <c r="G127" s="9" t="s">
        <v>109</v>
      </c>
      <c r="H127" s="16"/>
      <c r="I127" s="11">
        <v>10000</v>
      </c>
      <c r="J127" s="12">
        <v>0</v>
      </c>
      <c r="K127" s="88">
        <f t="shared" si="6"/>
        <v>10000</v>
      </c>
      <c r="L127" s="89"/>
      <c r="M127" s="63" t="str">
        <f t="shared" si="7"/>
        <v>00003090000050000612</v>
      </c>
      <c r="N127" s="64"/>
      <c r="O127" s="64"/>
      <c r="P127" s="64"/>
      <c r="Q127" s="64"/>
      <c r="R127" s="64"/>
      <c r="S127" s="64"/>
      <c r="T127" s="64"/>
      <c r="U127" s="64"/>
    </row>
    <row r="128" spans="2:21" s="65" customFormat="1" ht="22.5">
      <c r="B128" s="10" t="s">
        <v>78</v>
      </c>
      <c r="C128" s="87" t="s">
        <v>7</v>
      </c>
      <c r="D128" s="7" t="s">
        <v>67</v>
      </c>
      <c r="E128" s="8" t="s">
        <v>111</v>
      </c>
      <c r="F128" s="8" t="s">
        <v>77</v>
      </c>
      <c r="G128" s="9" t="s">
        <v>75</v>
      </c>
      <c r="H128" s="16"/>
      <c r="I128" s="11">
        <v>1647700</v>
      </c>
      <c r="J128" s="12">
        <v>476879.72</v>
      </c>
      <c r="K128" s="88">
        <f t="shared" si="6"/>
        <v>1170820.28</v>
      </c>
      <c r="L128" s="89"/>
      <c r="M128" s="63" t="str">
        <f t="shared" si="7"/>
        <v>00003100000050000121</v>
      </c>
      <c r="N128" s="64"/>
      <c r="O128" s="64"/>
      <c r="P128" s="64"/>
      <c r="Q128" s="64"/>
      <c r="R128" s="64"/>
      <c r="S128" s="64"/>
      <c r="T128" s="64"/>
      <c r="U128" s="64"/>
    </row>
    <row r="129" spans="2:21" s="65" customFormat="1" ht="33.75">
      <c r="B129" s="10" t="s">
        <v>82</v>
      </c>
      <c r="C129" s="87" t="s">
        <v>7</v>
      </c>
      <c r="D129" s="7" t="s">
        <v>67</v>
      </c>
      <c r="E129" s="8" t="s">
        <v>111</v>
      </c>
      <c r="F129" s="8" t="s">
        <v>77</v>
      </c>
      <c r="G129" s="9" t="s">
        <v>81</v>
      </c>
      <c r="H129" s="16"/>
      <c r="I129" s="11">
        <v>497600</v>
      </c>
      <c r="J129" s="12">
        <v>111436.14</v>
      </c>
      <c r="K129" s="88">
        <f t="shared" si="6"/>
        <v>386163.86</v>
      </c>
      <c r="L129" s="89"/>
      <c r="M129" s="63" t="str">
        <f t="shared" si="7"/>
        <v>00003100000050000129</v>
      </c>
      <c r="N129" s="64"/>
      <c r="O129" s="64"/>
      <c r="P129" s="64"/>
      <c r="Q129" s="64"/>
      <c r="R129" s="64"/>
      <c r="S129" s="64"/>
      <c r="T129" s="64"/>
      <c r="U129" s="64"/>
    </row>
    <row r="130" spans="2:21" s="65" customFormat="1" ht="12.75">
      <c r="B130" s="10" t="s">
        <v>85</v>
      </c>
      <c r="C130" s="87" t="s">
        <v>7</v>
      </c>
      <c r="D130" s="7" t="s">
        <v>67</v>
      </c>
      <c r="E130" s="8" t="s">
        <v>111</v>
      </c>
      <c r="F130" s="8" t="s">
        <v>77</v>
      </c>
      <c r="G130" s="9" t="s">
        <v>84</v>
      </c>
      <c r="H130" s="16"/>
      <c r="I130" s="11">
        <v>358800</v>
      </c>
      <c r="J130" s="12">
        <v>19819.76</v>
      </c>
      <c r="K130" s="88">
        <f t="shared" si="6"/>
        <v>338980.24</v>
      </c>
      <c r="L130" s="89"/>
      <c r="M130" s="63" t="str">
        <f t="shared" si="7"/>
        <v>00003100000050000244</v>
      </c>
      <c r="N130" s="64"/>
      <c r="O130" s="64"/>
      <c r="P130" s="64"/>
      <c r="Q130" s="64"/>
      <c r="R130" s="64"/>
      <c r="S130" s="64"/>
      <c r="T130" s="64"/>
      <c r="U130" s="64"/>
    </row>
    <row r="131" spans="2:21" s="65" customFormat="1" ht="12.75">
      <c r="B131" s="10" t="s">
        <v>85</v>
      </c>
      <c r="C131" s="87" t="s">
        <v>7</v>
      </c>
      <c r="D131" s="7" t="s">
        <v>67</v>
      </c>
      <c r="E131" s="8" t="s">
        <v>112</v>
      </c>
      <c r="F131" s="8" t="s">
        <v>77</v>
      </c>
      <c r="G131" s="9" t="s">
        <v>84</v>
      </c>
      <c r="H131" s="16"/>
      <c r="I131" s="11">
        <v>290240</v>
      </c>
      <c r="J131" s="12">
        <v>141240</v>
      </c>
      <c r="K131" s="88">
        <f t="shared" si="6"/>
        <v>149000</v>
      </c>
      <c r="L131" s="89"/>
      <c r="M131" s="63" t="str">
        <f t="shared" si="7"/>
        <v>00004050000050000244</v>
      </c>
      <c r="N131" s="64"/>
      <c r="O131" s="64"/>
      <c r="P131" s="64"/>
      <c r="Q131" s="64"/>
      <c r="R131" s="64"/>
      <c r="S131" s="64"/>
      <c r="T131" s="64"/>
      <c r="U131" s="64"/>
    </row>
    <row r="132" spans="2:21" s="65" customFormat="1" ht="12.75">
      <c r="B132" s="10" t="s">
        <v>85</v>
      </c>
      <c r="C132" s="87" t="s">
        <v>7</v>
      </c>
      <c r="D132" s="7" t="s">
        <v>67</v>
      </c>
      <c r="E132" s="8" t="s">
        <v>113</v>
      </c>
      <c r="F132" s="8" t="s">
        <v>77</v>
      </c>
      <c r="G132" s="9" t="s">
        <v>84</v>
      </c>
      <c r="H132" s="16"/>
      <c r="I132" s="11">
        <v>8615400</v>
      </c>
      <c r="J132" s="12">
        <v>2710027.57</v>
      </c>
      <c r="K132" s="88">
        <f t="shared" si="6"/>
        <v>5905372.43</v>
      </c>
      <c r="L132" s="89"/>
      <c r="M132" s="63" t="str">
        <f t="shared" si="7"/>
        <v>00004080000050000244</v>
      </c>
      <c r="N132" s="64"/>
      <c r="O132" s="64"/>
      <c r="P132" s="64"/>
      <c r="Q132" s="64"/>
      <c r="R132" s="64"/>
      <c r="S132" s="64"/>
      <c r="T132" s="64"/>
      <c r="U132" s="64"/>
    </row>
    <row r="133" spans="2:21" s="65" customFormat="1" ht="22.5">
      <c r="B133" s="10" t="s">
        <v>116</v>
      </c>
      <c r="C133" s="87" t="s">
        <v>7</v>
      </c>
      <c r="D133" s="7" t="s">
        <v>67</v>
      </c>
      <c r="E133" s="8" t="s">
        <v>115</v>
      </c>
      <c r="F133" s="8" t="s">
        <v>77</v>
      </c>
      <c r="G133" s="9" t="s">
        <v>114</v>
      </c>
      <c r="H133" s="16"/>
      <c r="I133" s="11">
        <v>8934244</v>
      </c>
      <c r="J133" s="12">
        <v>0</v>
      </c>
      <c r="K133" s="88">
        <f t="shared" si="6"/>
        <v>8934244</v>
      </c>
      <c r="L133" s="89"/>
      <c r="M133" s="63" t="str">
        <f t="shared" si="7"/>
        <v>00004090000050000243</v>
      </c>
      <c r="N133" s="64"/>
      <c r="O133" s="64"/>
      <c r="P133" s="64"/>
      <c r="Q133" s="64"/>
      <c r="R133" s="64"/>
      <c r="S133" s="64"/>
      <c r="T133" s="64"/>
      <c r="U133" s="64"/>
    </row>
    <row r="134" spans="2:21" s="65" customFormat="1" ht="12.75">
      <c r="B134" s="10" t="s">
        <v>85</v>
      </c>
      <c r="C134" s="87" t="s">
        <v>7</v>
      </c>
      <c r="D134" s="7" t="s">
        <v>67</v>
      </c>
      <c r="E134" s="8" t="s">
        <v>115</v>
      </c>
      <c r="F134" s="8" t="s">
        <v>77</v>
      </c>
      <c r="G134" s="9" t="s">
        <v>84</v>
      </c>
      <c r="H134" s="16"/>
      <c r="I134" s="11">
        <v>8837636.85</v>
      </c>
      <c r="J134" s="12">
        <v>443708.13</v>
      </c>
      <c r="K134" s="88">
        <f t="shared" si="6"/>
        <v>8393928.72</v>
      </c>
      <c r="L134" s="89"/>
      <c r="M134" s="63" t="str">
        <f t="shared" si="7"/>
        <v>00004090000050000244</v>
      </c>
      <c r="N134" s="64"/>
      <c r="O134" s="64"/>
      <c r="P134" s="64"/>
      <c r="Q134" s="64"/>
      <c r="R134" s="64"/>
      <c r="S134" s="64"/>
      <c r="T134" s="64"/>
      <c r="U134" s="64"/>
    </row>
    <row r="135" spans="2:21" s="65" customFormat="1" ht="12.75">
      <c r="B135" s="10" t="s">
        <v>85</v>
      </c>
      <c r="C135" s="87" t="s">
        <v>7</v>
      </c>
      <c r="D135" s="7" t="s">
        <v>67</v>
      </c>
      <c r="E135" s="8" t="s">
        <v>117</v>
      </c>
      <c r="F135" s="8" t="s">
        <v>77</v>
      </c>
      <c r="G135" s="9" t="s">
        <v>84</v>
      </c>
      <c r="H135" s="16"/>
      <c r="I135" s="11">
        <v>821720</v>
      </c>
      <c r="J135" s="12">
        <v>85200</v>
      </c>
      <c r="K135" s="88">
        <f t="shared" si="6"/>
        <v>736520</v>
      </c>
      <c r="L135" s="89"/>
      <c r="M135" s="63" t="str">
        <f t="shared" si="7"/>
        <v>00004120000050000244</v>
      </c>
      <c r="N135" s="64"/>
      <c r="O135" s="64"/>
      <c r="P135" s="64"/>
      <c r="Q135" s="64"/>
      <c r="R135" s="64"/>
      <c r="S135" s="64"/>
      <c r="T135" s="64"/>
      <c r="U135" s="64"/>
    </row>
    <row r="136" spans="2:21" s="65" customFormat="1" ht="12.75">
      <c r="B136" s="10" t="s">
        <v>119</v>
      </c>
      <c r="C136" s="87" t="s">
        <v>7</v>
      </c>
      <c r="D136" s="7" t="s">
        <v>67</v>
      </c>
      <c r="E136" s="8" t="s">
        <v>117</v>
      </c>
      <c r="F136" s="8" t="s">
        <v>77</v>
      </c>
      <c r="G136" s="9" t="s">
        <v>118</v>
      </c>
      <c r="H136" s="16"/>
      <c r="I136" s="11">
        <v>25000</v>
      </c>
      <c r="J136" s="12">
        <v>0</v>
      </c>
      <c r="K136" s="88">
        <f t="shared" si="6"/>
        <v>25000</v>
      </c>
      <c r="L136" s="89"/>
      <c r="M136" s="63" t="str">
        <f t="shared" si="7"/>
        <v>00004120000050000540</v>
      </c>
      <c r="N136" s="64"/>
      <c r="O136" s="64"/>
      <c r="P136" s="64"/>
      <c r="Q136" s="64"/>
      <c r="R136" s="64"/>
      <c r="S136" s="64"/>
      <c r="T136" s="64"/>
      <c r="U136" s="64"/>
    </row>
    <row r="137" spans="2:21" s="65" customFormat="1" ht="45">
      <c r="B137" s="10" t="s">
        <v>121</v>
      </c>
      <c r="C137" s="87" t="s">
        <v>7</v>
      </c>
      <c r="D137" s="7" t="s">
        <v>67</v>
      </c>
      <c r="E137" s="8" t="s">
        <v>117</v>
      </c>
      <c r="F137" s="8" t="s">
        <v>77</v>
      </c>
      <c r="G137" s="9" t="s">
        <v>120</v>
      </c>
      <c r="H137" s="16"/>
      <c r="I137" s="11">
        <v>2052206.21</v>
      </c>
      <c r="J137" s="12">
        <v>1904077.71</v>
      </c>
      <c r="K137" s="88">
        <f t="shared" si="6"/>
        <v>148128.5</v>
      </c>
      <c r="L137" s="89"/>
      <c r="M137" s="63" t="str">
        <f t="shared" si="7"/>
        <v>00004120000050000811</v>
      </c>
      <c r="N137" s="64"/>
      <c r="O137" s="64"/>
      <c r="P137" s="64"/>
      <c r="Q137" s="64"/>
      <c r="R137" s="64"/>
      <c r="S137" s="64"/>
      <c r="T137" s="64"/>
      <c r="U137" s="64"/>
    </row>
    <row r="138" spans="2:21" s="65" customFormat="1" ht="45">
      <c r="B138" s="10" t="s">
        <v>123</v>
      </c>
      <c r="C138" s="87" t="s">
        <v>7</v>
      </c>
      <c r="D138" s="7" t="s">
        <v>67</v>
      </c>
      <c r="E138" s="8" t="s">
        <v>117</v>
      </c>
      <c r="F138" s="8" t="s">
        <v>77</v>
      </c>
      <c r="G138" s="9" t="s">
        <v>122</v>
      </c>
      <c r="H138" s="16"/>
      <c r="I138" s="11">
        <v>250000</v>
      </c>
      <c r="J138" s="12">
        <v>0</v>
      </c>
      <c r="K138" s="88">
        <f t="shared" si="6"/>
        <v>250000</v>
      </c>
      <c r="L138" s="89"/>
      <c r="M138" s="63" t="str">
        <f t="shared" si="7"/>
        <v>00004120000050000813</v>
      </c>
      <c r="N138" s="64"/>
      <c r="O138" s="64"/>
      <c r="P138" s="64"/>
      <c r="Q138" s="64"/>
      <c r="R138" s="64"/>
      <c r="S138" s="64"/>
      <c r="T138" s="64"/>
      <c r="U138" s="64"/>
    </row>
    <row r="139" spans="2:21" s="65" customFormat="1" ht="12.75">
      <c r="B139" s="10" t="s">
        <v>85</v>
      </c>
      <c r="C139" s="87" t="s">
        <v>7</v>
      </c>
      <c r="D139" s="7" t="s">
        <v>67</v>
      </c>
      <c r="E139" s="8" t="s">
        <v>124</v>
      </c>
      <c r="F139" s="8" t="s">
        <v>77</v>
      </c>
      <c r="G139" s="9" t="s">
        <v>84</v>
      </c>
      <c r="H139" s="16"/>
      <c r="I139" s="11">
        <v>251000</v>
      </c>
      <c r="J139" s="12">
        <v>88385.81</v>
      </c>
      <c r="K139" s="88">
        <f t="shared" si="6"/>
        <v>162614.19</v>
      </c>
      <c r="L139" s="89"/>
      <c r="M139" s="63" t="str">
        <f t="shared" si="7"/>
        <v>00005010000050000244</v>
      </c>
      <c r="N139" s="64"/>
      <c r="O139" s="64"/>
      <c r="P139" s="64"/>
      <c r="Q139" s="64"/>
      <c r="R139" s="64"/>
      <c r="S139" s="64"/>
      <c r="T139" s="64"/>
      <c r="U139" s="64"/>
    </row>
    <row r="140" spans="2:21" s="65" customFormat="1" ht="12.75">
      <c r="B140" s="10" t="s">
        <v>90</v>
      </c>
      <c r="C140" s="87" t="s">
        <v>7</v>
      </c>
      <c r="D140" s="7" t="s">
        <v>67</v>
      </c>
      <c r="E140" s="8" t="s">
        <v>124</v>
      </c>
      <c r="F140" s="8" t="s">
        <v>77</v>
      </c>
      <c r="G140" s="9" t="s">
        <v>89</v>
      </c>
      <c r="H140" s="16"/>
      <c r="I140" s="11">
        <v>61000</v>
      </c>
      <c r="J140" s="12">
        <v>27670.5</v>
      </c>
      <c r="K140" s="88">
        <f t="shared" si="6"/>
        <v>33329.5</v>
      </c>
      <c r="L140" s="89"/>
      <c r="M140" s="63" t="str">
        <f t="shared" si="7"/>
        <v>00005010000050000247</v>
      </c>
      <c r="N140" s="64"/>
      <c r="O140" s="64"/>
      <c r="P140" s="64"/>
      <c r="Q140" s="64"/>
      <c r="R140" s="64"/>
      <c r="S140" s="64"/>
      <c r="T140" s="64"/>
      <c r="U140" s="64"/>
    </row>
    <row r="141" spans="2:21" s="65" customFormat="1" ht="12.75">
      <c r="B141" s="10" t="s">
        <v>85</v>
      </c>
      <c r="C141" s="87" t="s">
        <v>7</v>
      </c>
      <c r="D141" s="7" t="s">
        <v>67</v>
      </c>
      <c r="E141" s="8" t="s">
        <v>125</v>
      </c>
      <c r="F141" s="8" t="s">
        <v>77</v>
      </c>
      <c r="G141" s="9" t="s">
        <v>84</v>
      </c>
      <c r="H141" s="16"/>
      <c r="I141" s="11">
        <v>1681171.09</v>
      </c>
      <c r="J141" s="12">
        <v>206790</v>
      </c>
      <c r="K141" s="88">
        <f t="shared" si="6"/>
        <v>1474381.09</v>
      </c>
      <c r="L141" s="89"/>
      <c r="M141" s="63" t="str">
        <f t="shared" si="7"/>
        <v>00005020000050000244</v>
      </c>
      <c r="N141" s="64"/>
      <c r="O141" s="64"/>
      <c r="P141" s="64"/>
      <c r="Q141" s="64"/>
      <c r="R141" s="64"/>
      <c r="S141" s="64"/>
      <c r="T141" s="64"/>
      <c r="U141" s="64"/>
    </row>
    <row r="142" spans="2:21" s="65" customFormat="1" ht="33.75">
      <c r="B142" s="10" t="s">
        <v>127</v>
      </c>
      <c r="C142" s="87" t="s">
        <v>7</v>
      </c>
      <c r="D142" s="7" t="s">
        <v>67</v>
      </c>
      <c r="E142" s="8" t="s">
        <v>125</v>
      </c>
      <c r="F142" s="8" t="s">
        <v>77</v>
      </c>
      <c r="G142" s="9" t="s">
        <v>126</v>
      </c>
      <c r="H142" s="16"/>
      <c r="I142" s="11">
        <v>30876810</v>
      </c>
      <c r="J142" s="12">
        <v>13159777.6</v>
      </c>
      <c r="K142" s="88">
        <f t="shared" si="6"/>
        <v>17717032.4</v>
      </c>
      <c r="L142" s="89"/>
      <c r="M142" s="63" t="str">
        <f t="shared" si="7"/>
        <v>00005020000050000414</v>
      </c>
      <c r="N142" s="64"/>
      <c r="O142" s="64"/>
      <c r="P142" s="64"/>
      <c r="Q142" s="64"/>
      <c r="R142" s="64"/>
      <c r="S142" s="64"/>
      <c r="T142" s="64"/>
      <c r="U142" s="64"/>
    </row>
    <row r="143" spans="2:21" s="65" customFormat="1" ht="12.75">
      <c r="B143" s="10" t="s">
        <v>85</v>
      </c>
      <c r="C143" s="87" t="s">
        <v>7</v>
      </c>
      <c r="D143" s="7" t="s">
        <v>67</v>
      </c>
      <c r="E143" s="8" t="s">
        <v>128</v>
      </c>
      <c r="F143" s="8" t="s">
        <v>77</v>
      </c>
      <c r="G143" s="9" t="s">
        <v>84</v>
      </c>
      <c r="H143" s="16"/>
      <c r="I143" s="11">
        <v>162000</v>
      </c>
      <c r="J143" s="12">
        <v>26068</v>
      </c>
      <c r="K143" s="88">
        <f t="shared" si="6"/>
        <v>135932</v>
      </c>
      <c r="L143" s="89"/>
      <c r="M143" s="63" t="str">
        <f t="shared" si="7"/>
        <v>00005030000050000244</v>
      </c>
      <c r="N143" s="64"/>
      <c r="O143" s="64"/>
      <c r="P143" s="64"/>
      <c r="Q143" s="64"/>
      <c r="R143" s="64"/>
      <c r="S143" s="64"/>
      <c r="T143" s="64"/>
      <c r="U143" s="64"/>
    </row>
    <row r="144" spans="2:21" s="65" customFormat="1" ht="45">
      <c r="B144" s="10" t="s">
        <v>131</v>
      </c>
      <c r="C144" s="87" t="s">
        <v>7</v>
      </c>
      <c r="D144" s="7" t="s">
        <v>67</v>
      </c>
      <c r="E144" s="8" t="s">
        <v>130</v>
      </c>
      <c r="F144" s="8" t="s">
        <v>77</v>
      </c>
      <c r="G144" s="9" t="s">
        <v>129</v>
      </c>
      <c r="H144" s="16"/>
      <c r="I144" s="11">
        <v>10147500</v>
      </c>
      <c r="J144" s="12">
        <v>4288686.4</v>
      </c>
      <c r="K144" s="88">
        <f t="shared" si="6"/>
        <v>5858813.6</v>
      </c>
      <c r="L144" s="89"/>
      <c r="M144" s="63" t="str">
        <f t="shared" si="7"/>
        <v>00005050000050000611</v>
      </c>
      <c r="N144" s="64"/>
      <c r="O144" s="64"/>
      <c r="P144" s="64"/>
      <c r="Q144" s="64"/>
      <c r="R144" s="64"/>
      <c r="S144" s="64"/>
      <c r="T144" s="64"/>
      <c r="U144" s="64"/>
    </row>
    <row r="145" spans="2:21" s="65" customFormat="1" ht="12.75">
      <c r="B145" s="10" t="s">
        <v>110</v>
      </c>
      <c r="C145" s="87" t="s">
        <v>7</v>
      </c>
      <c r="D145" s="7" t="s">
        <v>67</v>
      </c>
      <c r="E145" s="8" t="s">
        <v>132</v>
      </c>
      <c r="F145" s="8" t="s">
        <v>77</v>
      </c>
      <c r="G145" s="9" t="s">
        <v>109</v>
      </c>
      <c r="H145" s="16"/>
      <c r="I145" s="11">
        <v>2999999.67</v>
      </c>
      <c r="J145" s="12">
        <v>0</v>
      </c>
      <c r="K145" s="88">
        <f t="shared" si="6"/>
        <v>2999999.67</v>
      </c>
      <c r="L145" s="89"/>
      <c r="M145" s="63" t="str">
        <f t="shared" si="7"/>
        <v>00006050000050000612</v>
      </c>
      <c r="N145" s="64"/>
      <c r="O145" s="64"/>
      <c r="P145" s="64"/>
      <c r="Q145" s="64"/>
      <c r="R145" s="64"/>
      <c r="S145" s="64"/>
      <c r="T145" s="64"/>
      <c r="U145" s="64"/>
    </row>
    <row r="146" spans="2:21" s="65" customFormat="1" ht="22.5">
      <c r="B146" s="10" t="s">
        <v>135</v>
      </c>
      <c r="C146" s="87" t="s">
        <v>7</v>
      </c>
      <c r="D146" s="7" t="s">
        <v>67</v>
      </c>
      <c r="E146" s="8" t="s">
        <v>134</v>
      </c>
      <c r="F146" s="8" t="s">
        <v>77</v>
      </c>
      <c r="G146" s="9" t="s">
        <v>133</v>
      </c>
      <c r="H146" s="16"/>
      <c r="I146" s="11">
        <v>5167600</v>
      </c>
      <c r="J146" s="12">
        <v>1000967.76</v>
      </c>
      <c r="K146" s="88">
        <f t="shared" si="6"/>
        <v>4166632.24</v>
      </c>
      <c r="L146" s="89"/>
      <c r="M146" s="63" t="str">
        <f t="shared" si="7"/>
        <v>00007010000050000323</v>
      </c>
      <c r="N146" s="64"/>
      <c r="O146" s="64"/>
      <c r="P146" s="64"/>
      <c r="Q146" s="64"/>
      <c r="R146" s="64"/>
      <c r="S146" s="64"/>
      <c r="T146" s="64"/>
      <c r="U146" s="64"/>
    </row>
    <row r="147" spans="2:21" s="65" customFormat="1" ht="45">
      <c r="B147" s="10" t="s">
        <v>131</v>
      </c>
      <c r="C147" s="87" t="s">
        <v>7</v>
      </c>
      <c r="D147" s="7" t="s">
        <v>67</v>
      </c>
      <c r="E147" s="8" t="s">
        <v>134</v>
      </c>
      <c r="F147" s="8" t="s">
        <v>77</v>
      </c>
      <c r="G147" s="9" t="s">
        <v>129</v>
      </c>
      <c r="H147" s="16"/>
      <c r="I147" s="11">
        <v>13836342</v>
      </c>
      <c r="J147" s="12">
        <v>2898270.38</v>
      </c>
      <c r="K147" s="88">
        <f t="shared" si="6"/>
        <v>10938071.62</v>
      </c>
      <c r="L147" s="89"/>
      <c r="M147" s="63" t="str">
        <f t="shared" si="7"/>
        <v>00007010000050000611</v>
      </c>
      <c r="N147" s="64"/>
      <c r="O147" s="64"/>
      <c r="P147" s="64"/>
      <c r="Q147" s="64"/>
      <c r="R147" s="64"/>
      <c r="S147" s="64"/>
      <c r="T147" s="64"/>
      <c r="U147" s="64"/>
    </row>
    <row r="148" spans="2:21" s="65" customFormat="1" ht="45">
      <c r="B148" s="10" t="s">
        <v>137</v>
      </c>
      <c r="C148" s="87" t="s">
        <v>7</v>
      </c>
      <c r="D148" s="7" t="s">
        <v>67</v>
      </c>
      <c r="E148" s="8" t="s">
        <v>134</v>
      </c>
      <c r="F148" s="8" t="s">
        <v>77</v>
      </c>
      <c r="G148" s="9" t="s">
        <v>136</v>
      </c>
      <c r="H148" s="16"/>
      <c r="I148" s="11">
        <v>98229742.19</v>
      </c>
      <c r="J148" s="12">
        <v>28279913.34</v>
      </c>
      <c r="K148" s="88">
        <f t="shared" si="6"/>
        <v>69949828.85</v>
      </c>
      <c r="L148" s="89"/>
      <c r="M148" s="63" t="str">
        <f t="shared" si="7"/>
        <v>00007010000050000621</v>
      </c>
      <c r="N148" s="64"/>
      <c r="O148" s="64"/>
      <c r="P148" s="64"/>
      <c r="Q148" s="64"/>
      <c r="R148" s="64"/>
      <c r="S148" s="64"/>
      <c r="T148" s="64"/>
      <c r="U148" s="64"/>
    </row>
    <row r="149" spans="2:21" s="65" customFormat="1" ht="12.75">
      <c r="B149" s="10" t="s">
        <v>139</v>
      </c>
      <c r="C149" s="87" t="s">
        <v>7</v>
      </c>
      <c r="D149" s="7" t="s">
        <v>67</v>
      </c>
      <c r="E149" s="8" t="s">
        <v>134</v>
      </c>
      <c r="F149" s="8" t="s">
        <v>77</v>
      </c>
      <c r="G149" s="9" t="s">
        <v>138</v>
      </c>
      <c r="H149" s="16"/>
      <c r="I149" s="11">
        <v>1208488</v>
      </c>
      <c r="J149" s="12">
        <v>165533.3</v>
      </c>
      <c r="K149" s="88">
        <f t="shared" si="6"/>
        <v>1042954.7</v>
      </c>
      <c r="L149" s="89"/>
      <c r="M149" s="63" t="str">
        <f t="shared" si="7"/>
        <v>00007010000050000622</v>
      </c>
      <c r="N149" s="64"/>
      <c r="O149" s="64"/>
      <c r="P149" s="64"/>
      <c r="Q149" s="64"/>
      <c r="R149" s="64"/>
      <c r="S149" s="64"/>
      <c r="T149" s="64"/>
      <c r="U149" s="64"/>
    </row>
    <row r="150" spans="2:21" s="65" customFormat="1" ht="33.75">
      <c r="B150" s="10" t="s">
        <v>142</v>
      </c>
      <c r="C150" s="87" t="s">
        <v>7</v>
      </c>
      <c r="D150" s="7" t="s">
        <v>67</v>
      </c>
      <c r="E150" s="8" t="s">
        <v>141</v>
      </c>
      <c r="F150" s="8" t="s">
        <v>77</v>
      </c>
      <c r="G150" s="9" t="s">
        <v>140</v>
      </c>
      <c r="H150" s="16"/>
      <c r="I150" s="11">
        <v>150000</v>
      </c>
      <c r="J150" s="12">
        <v>53454.5</v>
      </c>
      <c r="K150" s="88">
        <f t="shared" si="6"/>
        <v>96545.5</v>
      </c>
      <c r="L150" s="89"/>
      <c r="M150" s="63" t="str">
        <f t="shared" si="7"/>
        <v>00007020000050000321</v>
      </c>
      <c r="N150" s="64"/>
      <c r="O150" s="64"/>
      <c r="P150" s="64"/>
      <c r="Q150" s="64"/>
      <c r="R150" s="64"/>
      <c r="S150" s="64"/>
      <c r="T150" s="64"/>
      <c r="U150" s="64"/>
    </row>
    <row r="151" spans="2:21" s="65" customFormat="1" ht="22.5">
      <c r="B151" s="10" t="s">
        <v>135</v>
      </c>
      <c r="C151" s="87" t="s">
        <v>7</v>
      </c>
      <c r="D151" s="7" t="s">
        <v>67</v>
      </c>
      <c r="E151" s="8" t="s">
        <v>141</v>
      </c>
      <c r="F151" s="8" t="s">
        <v>77</v>
      </c>
      <c r="G151" s="9" t="s">
        <v>133</v>
      </c>
      <c r="H151" s="16"/>
      <c r="I151" s="11">
        <v>1994500</v>
      </c>
      <c r="J151" s="12">
        <v>705427.79</v>
      </c>
      <c r="K151" s="88">
        <f t="shared" si="6"/>
        <v>1289072.21</v>
      </c>
      <c r="L151" s="89"/>
      <c r="M151" s="63" t="str">
        <f t="shared" si="7"/>
        <v>00007020000050000323</v>
      </c>
      <c r="N151" s="64"/>
      <c r="O151" s="64"/>
      <c r="P151" s="64"/>
      <c r="Q151" s="64"/>
      <c r="R151" s="64"/>
      <c r="S151" s="64"/>
      <c r="T151" s="64"/>
      <c r="U151" s="64"/>
    </row>
    <row r="152" spans="2:21" s="65" customFormat="1" ht="45">
      <c r="B152" s="10" t="s">
        <v>131</v>
      </c>
      <c r="C152" s="87" t="s">
        <v>7</v>
      </c>
      <c r="D152" s="7" t="s">
        <v>67</v>
      </c>
      <c r="E152" s="8" t="s">
        <v>141</v>
      </c>
      <c r="F152" s="8" t="s">
        <v>77</v>
      </c>
      <c r="G152" s="9" t="s">
        <v>129</v>
      </c>
      <c r="H152" s="16"/>
      <c r="I152" s="11">
        <v>56230182.26</v>
      </c>
      <c r="J152" s="12">
        <v>21525869.39</v>
      </c>
      <c r="K152" s="88">
        <f t="shared" si="6"/>
        <v>34704312.87</v>
      </c>
      <c r="L152" s="89"/>
      <c r="M152" s="63" t="str">
        <f t="shared" si="7"/>
        <v>00007020000050000611</v>
      </c>
      <c r="N152" s="64"/>
      <c r="O152" s="64"/>
      <c r="P152" s="64"/>
      <c r="Q152" s="64"/>
      <c r="R152" s="64"/>
      <c r="S152" s="64"/>
      <c r="T152" s="64"/>
      <c r="U152" s="64"/>
    </row>
    <row r="153" spans="2:21" s="65" customFormat="1" ht="12.75">
      <c r="B153" s="10" t="s">
        <v>110</v>
      </c>
      <c r="C153" s="87" t="s">
        <v>7</v>
      </c>
      <c r="D153" s="7" t="s">
        <v>67</v>
      </c>
      <c r="E153" s="8" t="s">
        <v>141</v>
      </c>
      <c r="F153" s="8" t="s">
        <v>77</v>
      </c>
      <c r="G153" s="9" t="s">
        <v>109</v>
      </c>
      <c r="H153" s="16"/>
      <c r="I153" s="11">
        <v>5784040</v>
      </c>
      <c r="J153" s="12">
        <v>587594.66</v>
      </c>
      <c r="K153" s="88">
        <f t="shared" si="6"/>
        <v>5196445.34</v>
      </c>
      <c r="L153" s="89"/>
      <c r="M153" s="63" t="str">
        <f t="shared" si="7"/>
        <v>00007020000050000612</v>
      </c>
      <c r="N153" s="64"/>
      <c r="O153" s="64"/>
      <c r="P153" s="64"/>
      <c r="Q153" s="64"/>
      <c r="R153" s="64"/>
      <c r="S153" s="64"/>
      <c r="T153" s="64"/>
      <c r="U153" s="64"/>
    </row>
    <row r="154" spans="2:21" s="65" customFormat="1" ht="45">
      <c r="B154" s="10" t="s">
        <v>137</v>
      </c>
      <c r="C154" s="87" t="s">
        <v>7</v>
      </c>
      <c r="D154" s="7" t="s">
        <v>67</v>
      </c>
      <c r="E154" s="8" t="s">
        <v>141</v>
      </c>
      <c r="F154" s="8" t="s">
        <v>77</v>
      </c>
      <c r="G154" s="9" t="s">
        <v>136</v>
      </c>
      <c r="H154" s="16"/>
      <c r="I154" s="11">
        <v>114888803</v>
      </c>
      <c r="J154" s="12">
        <v>36478925.02</v>
      </c>
      <c r="K154" s="88">
        <f t="shared" si="6"/>
        <v>78409877.98</v>
      </c>
      <c r="L154" s="89"/>
      <c r="M154" s="63" t="str">
        <f t="shared" si="7"/>
        <v>00007020000050000621</v>
      </c>
      <c r="N154" s="64"/>
      <c r="O154" s="64"/>
      <c r="P154" s="64"/>
      <c r="Q154" s="64"/>
      <c r="R154" s="64"/>
      <c r="S154" s="64"/>
      <c r="T154" s="64"/>
      <c r="U154" s="64"/>
    </row>
    <row r="155" spans="2:21" s="65" customFormat="1" ht="12.75">
      <c r="B155" s="10" t="s">
        <v>139</v>
      </c>
      <c r="C155" s="87" t="s">
        <v>7</v>
      </c>
      <c r="D155" s="7" t="s">
        <v>67</v>
      </c>
      <c r="E155" s="8" t="s">
        <v>141</v>
      </c>
      <c r="F155" s="8" t="s">
        <v>77</v>
      </c>
      <c r="G155" s="9" t="s">
        <v>138</v>
      </c>
      <c r="H155" s="16"/>
      <c r="I155" s="11">
        <v>101224609.72</v>
      </c>
      <c r="J155" s="12">
        <v>36227029.23</v>
      </c>
      <c r="K155" s="88">
        <f t="shared" si="6"/>
        <v>64997580.49</v>
      </c>
      <c r="L155" s="89"/>
      <c r="M155" s="63" t="str">
        <f t="shared" si="7"/>
        <v>00007020000050000622</v>
      </c>
      <c r="N155" s="64"/>
      <c r="O155" s="64"/>
      <c r="P155" s="64"/>
      <c r="Q155" s="64"/>
      <c r="R155" s="64"/>
      <c r="S155" s="64"/>
      <c r="T155" s="64"/>
      <c r="U155" s="64"/>
    </row>
    <row r="156" spans="2:21" s="65" customFormat="1" ht="45">
      <c r="B156" s="10" t="s">
        <v>131</v>
      </c>
      <c r="C156" s="87" t="s">
        <v>7</v>
      </c>
      <c r="D156" s="7" t="s">
        <v>67</v>
      </c>
      <c r="E156" s="8" t="s">
        <v>143</v>
      </c>
      <c r="F156" s="8" t="s">
        <v>77</v>
      </c>
      <c r="G156" s="9" t="s">
        <v>129</v>
      </c>
      <c r="H156" s="16"/>
      <c r="I156" s="11">
        <v>9307916</v>
      </c>
      <c r="J156" s="12">
        <v>2724288.69</v>
      </c>
      <c r="K156" s="88">
        <f t="shared" si="6"/>
        <v>6583627.31</v>
      </c>
      <c r="L156" s="89"/>
      <c r="M156" s="63" t="str">
        <f t="shared" si="7"/>
        <v>00007030000050000611</v>
      </c>
      <c r="N156" s="64"/>
      <c r="O156" s="64"/>
      <c r="P156" s="64"/>
      <c r="Q156" s="64"/>
      <c r="R156" s="64"/>
      <c r="S156" s="64"/>
      <c r="T156" s="64"/>
      <c r="U156" s="64"/>
    </row>
    <row r="157" spans="2:21" s="65" customFormat="1" ht="12.75">
      <c r="B157" s="10" t="s">
        <v>110</v>
      </c>
      <c r="C157" s="87" t="s">
        <v>7</v>
      </c>
      <c r="D157" s="7" t="s">
        <v>67</v>
      </c>
      <c r="E157" s="8" t="s">
        <v>143</v>
      </c>
      <c r="F157" s="8" t="s">
        <v>77</v>
      </c>
      <c r="G157" s="9" t="s">
        <v>109</v>
      </c>
      <c r="H157" s="16"/>
      <c r="I157" s="11">
        <v>4025424.24</v>
      </c>
      <c r="J157" s="12">
        <v>4025424.24</v>
      </c>
      <c r="K157" s="88">
        <f aca="true" t="shared" si="8" ref="K157:K188">IF(IF(I157="",0,I157)=0,0,(IF(I157&gt;0,IF(J157&gt;I157,0,I157-J157),IF(J157&gt;I157,I157-J157,0))))</f>
        <v>0</v>
      </c>
      <c r="L157" s="89"/>
      <c r="M157" s="63" t="str">
        <f aca="true" t="shared" si="9" ref="M157:M188">IF(D157="","000",D157)&amp;IF(E157="","0000",E157)&amp;IF(F157="","0000000000",F157)&amp;IF(G157="","000",G157)&amp;H157</f>
        <v>00007030000050000612</v>
      </c>
      <c r="N157" s="64"/>
      <c r="O157" s="64"/>
      <c r="P157" s="64"/>
      <c r="Q157" s="64"/>
      <c r="R157" s="64"/>
      <c r="S157" s="64"/>
      <c r="T157" s="64"/>
      <c r="U157" s="64"/>
    </row>
    <row r="158" spans="2:21" s="65" customFormat="1" ht="45">
      <c r="B158" s="10" t="s">
        <v>137</v>
      </c>
      <c r="C158" s="87" t="s">
        <v>7</v>
      </c>
      <c r="D158" s="7" t="s">
        <v>67</v>
      </c>
      <c r="E158" s="8" t="s">
        <v>143</v>
      </c>
      <c r="F158" s="8" t="s">
        <v>77</v>
      </c>
      <c r="G158" s="9" t="s">
        <v>136</v>
      </c>
      <c r="H158" s="16"/>
      <c r="I158" s="11">
        <v>5511222</v>
      </c>
      <c r="J158" s="12">
        <v>1486584.14</v>
      </c>
      <c r="K158" s="88">
        <f t="shared" si="8"/>
        <v>4024637.86</v>
      </c>
      <c r="L158" s="89"/>
      <c r="M158" s="63" t="str">
        <f t="shared" si="9"/>
        <v>00007030000050000621</v>
      </c>
      <c r="N158" s="64"/>
      <c r="O158" s="64"/>
      <c r="P158" s="64"/>
      <c r="Q158" s="64"/>
      <c r="R158" s="64"/>
      <c r="S158" s="64"/>
      <c r="T158" s="64"/>
      <c r="U158" s="64"/>
    </row>
    <row r="159" spans="2:21" s="65" customFormat="1" ht="12.75">
      <c r="B159" s="10" t="s">
        <v>139</v>
      </c>
      <c r="C159" s="87" t="s">
        <v>7</v>
      </c>
      <c r="D159" s="7" t="s">
        <v>67</v>
      </c>
      <c r="E159" s="8" t="s">
        <v>143</v>
      </c>
      <c r="F159" s="8" t="s">
        <v>77</v>
      </c>
      <c r="G159" s="9" t="s">
        <v>138</v>
      </c>
      <c r="H159" s="16"/>
      <c r="I159" s="11">
        <v>2066827</v>
      </c>
      <c r="J159" s="12">
        <v>790082.4</v>
      </c>
      <c r="K159" s="88">
        <f t="shared" si="8"/>
        <v>1276744.6</v>
      </c>
      <c r="L159" s="89"/>
      <c r="M159" s="63" t="str">
        <f t="shared" si="9"/>
        <v>00007030000050000622</v>
      </c>
      <c r="N159" s="64"/>
      <c r="O159" s="64"/>
      <c r="P159" s="64"/>
      <c r="Q159" s="64"/>
      <c r="R159" s="64"/>
      <c r="S159" s="64"/>
      <c r="T159" s="64"/>
      <c r="U159" s="64"/>
    </row>
    <row r="160" spans="2:21" s="65" customFormat="1" ht="45">
      <c r="B160" s="10" t="s">
        <v>137</v>
      </c>
      <c r="C160" s="87" t="s">
        <v>7</v>
      </c>
      <c r="D160" s="7" t="s">
        <v>67</v>
      </c>
      <c r="E160" s="8" t="s">
        <v>144</v>
      </c>
      <c r="F160" s="8" t="s">
        <v>77</v>
      </c>
      <c r="G160" s="9" t="s">
        <v>136</v>
      </c>
      <c r="H160" s="16"/>
      <c r="I160" s="11">
        <v>5285750</v>
      </c>
      <c r="J160" s="12">
        <v>1607028.19</v>
      </c>
      <c r="K160" s="88">
        <f t="shared" si="8"/>
        <v>3678721.81</v>
      </c>
      <c r="L160" s="89"/>
      <c r="M160" s="63" t="str">
        <f t="shared" si="9"/>
        <v>00007070000050000621</v>
      </c>
      <c r="N160" s="64"/>
      <c r="O160" s="64"/>
      <c r="P160" s="64"/>
      <c r="Q160" s="64"/>
      <c r="R160" s="64"/>
      <c r="S160" s="64"/>
      <c r="T160" s="64"/>
      <c r="U160" s="64"/>
    </row>
    <row r="161" spans="2:21" s="65" customFormat="1" ht="12.75">
      <c r="B161" s="10" t="s">
        <v>139</v>
      </c>
      <c r="C161" s="87" t="s">
        <v>7</v>
      </c>
      <c r="D161" s="7" t="s">
        <v>67</v>
      </c>
      <c r="E161" s="8" t="s">
        <v>144</v>
      </c>
      <c r="F161" s="8" t="s">
        <v>77</v>
      </c>
      <c r="G161" s="9" t="s">
        <v>138</v>
      </c>
      <c r="H161" s="16"/>
      <c r="I161" s="11">
        <v>30000</v>
      </c>
      <c r="J161" s="12">
        <v>0</v>
      </c>
      <c r="K161" s="88">
        <f t="shared" si="8"/>
        <v>30000</v>
      </c>
      <c r="L161" s="89"/>
      <c r="M161" s="63" t="str">
        <f t="shared" si="9"/>
        <v>00007070000050000622</v>
      </c>
      <c r="N161" s="64"/>
      <c r="O161" s="64"/>
      <c r="P161" s="64"/>
      <c r="Q161" s="64"/>
      <c r="R161" s="64"/>
      <c r="S161" s="64"/>
      <c r="T161" s="64"/>
      <c r="U161" s="64"/>
    </row>
    <row r="162" spans="2:21" s="65" customFormat="1" ht="12.75">
      <c r="B162" s="10" t="s">
        <v>147</v>
      </c>
      <c r="C162" s="87" t="s">
        <v>7</v>
      </c>
      <c r="D162" s="7" t="s">
        <v>67</v>
      </c>
      <c r="E162" s="8" t="s">
        <v>146</v>
      </c>
      <c r="F162" s="8" t="s">
        <v>77</v>
      </c>
      <c r="G162" s="9" t="s">
        <v>145</v>
      </c>
      <c r="H162" s="16"/>
      <c r="I162" s="11">
        <v>12040000</v>
      </c>
      <c r="J162" s="12">
        <v>3392699.8</v>
      </c>
      <c r="K162" s="88">
        <f t="shared" si="8"/>
        <v>8647300.2</v>
      </c>
      <c r="L162" s="89"/>
      <c r="M162" s="63" t="str">
        <f t="shared" si="9"/>
        <v>00007090000050000111</v>
      </c>
      <c r="N162" s="64"/>
      <c r="O162" s="64"/>
      <c r="P162" s="64"/>
      <c r="Q162" s="64"/>
      <c r="R162" s="64"/>
      <c r="S162" s="64"/>
      <c r="T162" s="64"/>
      <c r="U162" s="64"/>
    </row>
    <row r="163" spans="2:21" s="65" customFormat="1" ht="22.5">
      <c r="B163" s="10" t="s">
        <v>149</v>
      </c>
      <c r="C163" s="87" t="s">
        <v>7</v>
      </c>
      <c r="D163" s="7" t="s">
        <v>67</v>
      </c>
      <c r="E163" s="8" t="s">
        <v>146</v>
      </c>
      <c r="F163" s="8" t="s">
        <v>77</v>
      </c>
      <c r="G163" s="9" t="s">
        <v>148</v>
      </c>
      <c r="H163" s="16"/>
      <c r="I163" s="11">
        <v>20000</v>
      </c>
      <c r="J163" s="12">
        <v>0</v>
      </c>
      <c r="K163" s="88">
        <f t="shared" si="8"/>
        <v>20000</v>
      </c>
      <c r="L163" s="89"/>
      <c r="M163" s="63" t="str">
        <f t="shared" si="9"/>
        <v>00007090000050000112</v>
      </c>
      <c r="N163" s="64"/>
      <c r="O163" s="64"/>
      <c r="P163" s="64"/>
      <c r="Q163" s="64"/>
      <c r="R163" s="64"/>
      <c r="S163" s="64"/>
      <c r="T163" s="64"/>
      <c r="U163" s="64"/>
    </row>
    <row r="164" spans="2:21" s="65" customFormat="1" ht="33.75">
      <c r="B164" s="10" t="s">
        <v>151</v>
      </c>
      <c r="C164" s="87" t="s">
        <v>7</v>
      </c>
      <c r="D164" s="7" t="s">
        <v>67</v>
      </c>
      <c r="E164" s="8" t="s">
        <v>146</v>
      </c>
      <c r="F164" s="8" t="s">
        <v>77</v>
      </c>
      <c r="G164" s="9" t="s">
        <v>150</v>
      </c>
      <c r="H164" s="16"/>
      <c r="I164" s="11">
        <v>3636095</v>
      </c>
      <c r="J164" s="12">
        <v>900396.11</v>
      </c>
      <c r="K164" s="88">
        <f t="shared" si="8"/>
        <v>2735698.89</v>
      </c>
      <c r="L164" s="89"/>
      <c r="M164" s="63" t="str">
        <f t="shared" si="9"/>
        <v>00007090000050000119</v>
      </c>
      <c r="N164" s="64"/>
      <c r="O164" s="64"/>
      <c r="P164" s="64"/>
      <c r="Q164" s="64"/>
      <c r="R164" s="64"/>
      <c r="S164" s="64"/>
      <c r="T164" s="64"/>
      <c r="U164" s="64"/>
    </row>
    <row r="165" spans="2:21" s="65" customFormat="1" ht="22.5">
      <c r="B165" s="10" t="s">
        <v>78</v>
      </c>
      <c r="C165" s="87" t="s">
        <v>7</v>
      </c>
      <c r="D165" s="7" t="s">
        <v>67</v>
      </c>
      <c r="E165" s="8" t="s">
        <v>146</v>
      </c>
      <c r="F165" s="8" t="s">
        <v>77</v>
      </c>
      <c r="G165" s="9" t="s">
        <v>75</v>
      </c>
      <c r="H165" s="16"/>
      <c r="I165" s="11">
        <v>2982891</v>
      </c>
      <c r="J165" s="12">
        <v>614112.2</v>
      </c>
      <c r="K165" s="88">
        <f t="shared" si="8"/>
        <v>2368778.8</v>
      </c>
      <c r="L165" s="89"/>
      <c r="M165" s="63" t="str">
        <f t="shared" si="9"/>
        <v>00007090000050000121</v>
      </c>
      <c r="N165" s="64"/>
      <c r="O165" s="64"/>
      <c r="P165" s="64"/>
      <c r="Q165" s="64"/>
      <c r="R165" s="64"/>
      <c r="S165" s="64"/>
      <c r="T165" s="64"/>
      <c r="U165" s="64"/>
    </row>
    <row r="166" spans="2:21" s="65" customFormat="1" ht="33.75">
      <c r="B166" s="10" t="s">
        <v>80</v>
      </c>
      <c r="C166" s="87" t="s">
        <v>7</v>
      </c>
      <c r="D166" s="7" t="s">
        <v>67</v>
      </c>
      <c r="E166" s="8" t="s">
        <v>146</v>
      </c>
      <c r="F166" s="8" t="s">
        <v>77</v>
      </c>
      <c r="G166" s="9" t="s">
        <v>79</v>
      </c>
      <c r="H166" s="16"/>
      <c r="I166" s="11">
        <v>205300</v>
      </c>
      <c r="J166" s="12">
        <v>0</v>
      </c>
      <c r="K166" s="88">
        <f t="shared" si="8"/>
        <v>205300</v>
      </c>
      <c r="L166" s="89"/>
      <c r="M166" s="63" t="str">
        <f t="shared" si="9"/>
        <v>00007090000050000122</v>
      </c>
      <c r="N166" s="64"/>
      <c r="O166" s="64"/>
      <c r="P166" s="64"/>
      <c r="Q166" s="64"/>
      <c r="R166" s="64"/>
      <c r="S166" s="64"/>
      <c r="T166" s="64"/>
      <c r="U166" s="64"/>
    </row>
    <row r="167" spans="2:21" s="65" customFormat="1" ht="33.75">
      <c r="B167" s="10" t="s">
        <v>82</v>
      </c>
      <c r="C167" s="87" t="s">
        <v>7</v>
      </c>
      <c r="D167" s="7" t="s">
        <v>67</v>
      </c>
      <c r="E167" s="8" t="s">
        <v>146</v>
      </c>
      <c r="F167" s="8" t="s">
        <v>77</v>
      </c>
      <c r="G167" s="9" t="s">
        <v>81</v>
      </c>
      <c r="H167" s="16"/>
      <c r="I167" s="11">
        <v>900809</v>
      </c>
      <c r="J167" s="12">
        <v>167197.01</v>
      </c>
      <c r="K167" s="88">
        <f t="shared" si="8"/>
        <v>733611.99</v>
      </c>
      <c r="L167" s="89"/>
      <c r="M167" s="63" t="str">
        <f t="shared" si="9"/>
        <v>00007090000050000129</v>
      </c>
      <c r="N167" s="64"/>
      <c r="O167" s="64"/>
      <c r="P167" s="64"/>
      <c r="Q167" s="64"/>
      <c r="R167" s="64"/>
      <c r="S167" s="64"/>
      <c r="T167" s="64"/>
      <c r="U167" s="64"/>
    </row>
    <row r="168" spans="2:21" s="65" customFormat="1" ht="12.75">
      <c r="B168" s="10" t="s">
        <v>85</v>
      </c>
      <c r="C168" s="87" t="s">
        <v>7</v>
      </c>
      <c r="D168" s="7" t="s">
        <v>67</v>
      </c>
      <c r="E168" s="8" t="s">
        <v>146</v>
      </c>
      <c r="F168" s="8" t="s">
        <v>77</v>
      </c>
      <c r="G168" s="9" t="s">
        <v>84</v>
      </c>
      <c r="H168" s="16"/>
      <c r="I168" s="11">
        <v>4315375.52</v>
      </c>
      <c r="J168" s="12">
        <v>2580426.61</v>
      </c>
      <c r="K168" s="88">
        <f t="shared" si="8"/>
        <v>1734948.91</v>
      </c>
      <c r="L168" s="89"/>
      <c r="M168" s="63" t="str">
        <f t="shared" si="9"/>
        <v>00007090000050000244</v>
      </c>
      <c r="N168" s="64"/>
      <c r="O168" s="64"/>
      <c r="P168" s="64"/>
      <c r="Q168" s="64"/>
      <c r="R168" s="64"/>
      <c r="S168" s="64"/>
      <c r="T168" s="64"/>
      <c r="U168" s="64"/>
    </row>
    <row r="169" spans="2:21" s="65" customFormat="1" ht="12.75">
      <c r="B169" s="10" t="s">
        <v>90</v>
      </c>
      <c r="C169" s="87" t="s">
        <v>7</v>
      </c>
      <c r="D169" s="7" t="s">
        <v>67</v>
      </c>
      <c r="E169" s="8" t="s">
        <v>146</v>
      </c>
      <c r="F169" s="8" t="s">
        <v>77</v>
      </c>
      <c r="G169" s="9" t="s">
        <v>89</v>
      </c>
      <c r="H169" s="16"/>
      <c r="I169" s="11">
        <v>962694.48</v>
      </c>
      <c r="J169" s="12">
        <v>497025.55</v>
      </c>
      <c r="K169" s="88">
        <f t="shared" si="8"/>
        <v>465668.93</v>
      </c>
      <c r="L169" s="89"/>
      <c r="M169" s="63" t="str">
        <f t="shared" si="9"/>
        <v>00007090000050000247</v>
      </c>
      <c r="N169" s="64"/>
      <c r="O169" s="64"/>
      <c r="P169" s="64"/>
      <c r="Q169" s="64"/>
      <c r="R169" s="64"/>
      <c r="S169" s="64"/>
      <c r="T169" s="64"/>
      <c r="U169" s="64"/>
    </row>
    <row r="170" spans="2:21" s="65" customFormat="1" ht="33.75">
      <c r="B170" s="10" t="s">
        <v>142</v>
      </c>
      <c r="C170" s="87" t="s">
        <v>7</v>
      </c>
      <c r="D170" s="7" t="s">
        <v>67</v>
      </c>
      <c r="E170" s="8" t="s">
        <v>146</v>
      </c>
      <c r="F170" s="8" t="s">
        <v>77</v>
      </c>
      <c r="G170" s="9" t="s">
        <v>140</v>
      </c>
      <c r="H170" s="16"/>
      <c r="I170" s="11">
        <v>151600</v>
      </c>
      <c r="J170" s="12">
        <v>0</v>
      </c>
      <c r="K170" s="88">
        <f t="shared" si="8"/>
        <v>151600</v>
      </c>
      <c r="L170" s="89"/>
      <c r="M170" s="63" t="str">
        <f t="shared" si="9"/>
        <v>00007090000050000321</v>
      </c>
      <c r="N170" s="64"/>
      <c r="O170" s="64"/>
      <c r="P170" s="64"/>
      <c r="Q170" s="64"/>
      <c r="R170" s="64"/>
      <c r="S170" s="64"/>
      <c r="T170" s="64"/>
      <c r="U170" s="64"/>
    </row>
    <row r="171" spans="2:21" s="65" customFormat="1" ht="12.75">
      <c r="B171" s="10" t="s">
        <v>153</v>
      </c>
      <c r="C171" s="87" t="s">
        <v>7</v>
      </c>
      <c r="D171" s="7" t="s">
        <v>67</v>
      </c>
      <c r="E171" s="8" t="s">
        <v>146</v>
      </c>
      <c r="F171" s="8" t="s">
        <v>77</v>
      </c>
      <c r="G171" s="9" t="s">
        <v>152</v>
      </c>
      <c r="H171" s="16"/>
      <c r="I171" s="11">
        <v>72000</v>
      </c>
      <c r="J171" s="12">
        <v>21000</v>
      </c>
      <c r="K171" s="88">
        <f t="shared" si="8"/>
        <v>51000</v>
      </c>
      <c r="L171" s="89"/>
      <c r="M171" s="63" t="str">
        <f t="shared" si="9"/>
        <v>00007090000050000340</v>
      </c>
      <c r="N171" s="64"/>
      <c r="O171" s="64"/>
      <c r="P171" s="64"/>
      <c r="Q171" s="64"/>
      <c r="R171" s="64"/>
      <c r="S171" s="64"/>
      <c r="T171" s="64"/>
      <c r="U171" s="64"/>
    </row>
    <row r="172" spans="2:21" s="65" customFormat="1" ht="45">
      <c r="B172" s="10" t="s">
        <v>131</v>
      </c>
      <c r="C172" s="87" t="s">
        <v>7</v>
      </c>
      <c r="D172" s="7" t="s">
        <v>67</v>
      </c>
      <c r="E172" s="8" t="s">
        <v>146</v>
      </c>
      <c r="F172" s="8" t="s">
        <v>77</v>
      </c>
      <c r="G172" s="9" t="s">
        <v>129</v>
      </c>
      <c r="H172" s="16"/>
      <c r="I172" s="11">
        <v>5558558</v>
      </c>
      <c r="J172" s="12">
        <v>2368925.26</v>
      </c>
      <c r="K172" s="88">
        <f t="shared" si="8"/>
        <v>3189632.74</v>
      </c>
      <c r="L172" s="89"/>
      <c r="M172" s="63" t="str">
        <f t="shared" si="9"/>
        <v>00007090000050000611</v>
      </c>
      <c r="N172" s="64"/>
      <c r="O172" s="64"/>
      <c r="P172" s="64"/>
      <c r="Q172" s="64"/>
      <c r="R172" s="64"/>
      <c r="S172" s="64"/>
      <c r="T172" s="64"/>
      <c r="U172" s="64"/>
    </row>
    <row r="173" spans="2:21" s="65" customFormat="1" ht="45">
      <c r="B173" s="10" t="s">
        <v>137</v>
      </c>
      <c r="C173" s="87" t="s">
        <v>7</v>
      </c>
      <c r="D173" s="7" t="s">
        <v>67</v>
      </c>
      <c r="E173" s="8" t="s">
        <v>146</v>
      </c>
      <c r="F173" s="8" t="s">
        <v>77</v>
      </c>
      <c r="G173" s="9" t="s">
        <v>136</v>
      </c>
      <c r="H173" s="16"/>
      <c r="I173" s="11">
        <v>1250000</v>
      </c>
      <c r="J173" s="12">
        <v>289811.3</v>
      </c>
      <c r="K173" s="88">
        <f t="shared" si="8"/>
        <v>960188.7</v>
      </c>
      <c r="L173" s="89"/>
      <c r="M173" s="63" t="str">
        <f t="shared" si="9"/>
        <v>00007090000050000621</v>
      </c>
      <c r="N173" s="64"/>
      <c r="O173" s="64"/>
      <c r="P173" s="64"/>
      <c r="Q173" s="64"/>
      <c r="R173" s="64"/>
      <c r="S173" s="64"/>
      <c r="T173" s="64"/>
      <c r="U173" s="64"/>
    </row>
    <row r="174" spans="2:21" s="65" customFormat="1" ht="22.5">
      <c r="B174" s="10" t="s">
        <v>92</v>
      </c>
      <c r="C174" s="87" t="s">
        <v>7</v>
      </c>
      <c r="D174" s="7" t="s">
        <v>67</v>
      </c>
      <c r="E174" s="8" t="s">
        <v>146</v>
      </c>
      <c r="F174" s="8" t="s">
        <v>77</v>
      </c>
      <c r="G174" s="9" t="s">
        <v>91</v>
      </c>
      <c r="H174" s="16"/>
      <c r="I174" s="11">
        <v>30000</v>
      </c>
      <c r="J174" s="12">
        <v>0</v>
      </c>
      <c r="K174" s="88">
        <f t="shared" si="8"/>
        <v>30000</v>
      </c>
      <c r="L174" s="89"/>
      <c r="M174" s="63" t="str">
        <f t="shared" si="9"/>
        <v>00007090000050000851</v>
      </c>
      <c r="N174" s="64"/>
      <c r="O174" s="64"/>
      <c r="P174" s="64"/>
      <c r="Q174" s="64"/>
      <c r="R174" s="64"/>
      <c r="S174" s="64"/>
      <c r="T174" s="64"/>
      <c r="U174" s="64"/>
    </row>
    <row r="175" spans="2:21" s="65" customFormat="1" ht="12.75">
      <c r="B175" s="10" t="s">
        <v>94</v>
      </c>
      <c r="C175" s="87" t="s">
        <v>7</v>
      </c>
      <c r="D175" s="7" t="s">
        <v>67</v>
      </c>
      <c r="E175" s="8" t="s">
        <v>146</v>
      </c>
      <c r="F175" s="8" t="s">
        <v>77</v>
      </c>
      <c r="G175" s="9" t="s">
        <v>93</v>
      </c>
      <c r="H175" s="16"/>
      <c r="I175" s="11">
        <v>115000</v>
      </c>
      <c r="J175" s="12">
        <v>32261</v>
      </c>
      <c r="K175" s="88">
        <f t="shared" si="8"/>
        <v>82739</v>
      </c>
      <c r="L175" s="89"/>
      <c r="M175" s="63" t="str">
        <f t="shared" si="9"/>
        <v>00007090000050000852</v>
      </c>
      <c r="N175" s="64"/>
      <c r="O175" s="64"/>
      <c r="P175" s="64"/>
      <c r="Q175" s="64"/>
      <c r="R175" s="64"/>
      <c r="S175" s="64"/>
      <c r="T175" s="64"/>
      <c r="U175" s="64"/>
    </row>
    <row r="176" spans="2:21" s="65" customFormat="1" ht="12.75">
      <c r="B176" s="10" t="s">
        <v>87</v>
      </c>
      <c r="C176" s="87" t="s">
        <v>7</v>
      </c>
      <c r="D176" s="7" t="s">
        <v>67</v>
      </c>
      <c r="E176" s="8" t="s">
        <v>146</v>
      </c>
      <c r="F176" s="8" t="s">
        <v>77</v>
      </c>
      <c r="G176" s="9" t="s">
        <v>86</v>
      </c>
      <c r="H176" s="16"/>
      <c r="I176" s="11">
        <v>17000</v>
      </c>
      <c r="J176" s="12">
        <v>1.76</v>
      </c>
      <c r="K176" s="88">
        <f t="shared" si="8"/>
        <v>16998.24</v>
      </c>
      <c r="L176" s="89"/>
      <c r="M176" s="63" t="str">
        <f t="shared" si="9"/>
        <v>00007090000050000853</v>
      </c>
      <c r="N176" s="64"/>
      <c r="O176" s="64"/>
      <c r="P176" s="64"/>
      <c r="Q176" s="64"/>
      <c r="R176" s="64"/>
      <c r="S176" s="64"/>
      <c r="T176" s="64"/>
      <c r="U176" s="64"/>
    </row>
    <row r="177" spans="2:21" s="65" customFormat="1" ht="12.75">
      <c r="B177" s="10" t="s">
        <v>85</v>
      </c>
      <c r="C177" s="87" t="s">
        <v>7</v>
      </c>
      <c r="D177" s="7" t="s">
        <v>67</v>
      </c>
      <c r="E177" s="8" t="s">
        <v>154</v>
      </c>
      <c r="F177" s="8" t="s">
        <v>77</v>
      </c>
      <c r="G177" s="9" t="s">
        <v>84</v>
      </c>
      <c r="H177" s="16"/>
      <c r="I177" s="11">
        <v>35000</v>
      </c>
      <c r="J177" s="12">
        <v>2114</v>
      </c>
      <c r="K177" s="88">
        <f t="shared" si="8"/>
        <v>32886</v>
      </c>
      <c r="L177" s="89"/>
      <c r="M177" s="63" t="str">
        <f t="shared" si="9"/>
        <v>00008010000050000244</v>
      </c>
      <c r="N177" s="64"/>
      <c r="O177" s="64"/>
      <c r="P177" s="64"/>
      <c r="Q177" s="64"/>
      <c r="R177" s="64"/>
      <c r="S177" s="64"/>
      <c r="T177" s="64"/>
      <c r="U177" s="64"/>
    </row>
    <row r="178" spans="2:21" s="65" customFormat="1" ht="45">
      <c r="B178" s="10" t="s">
        <v>131</v>
      </c>
      <c r="C178" s="87" t="s">
        <v>7</v>
      </c>
      <c r="D178" s="7" t="s">
        <v>67</v>
      </c>
      <c r="E178" s="8" t="s">
        <v>154</v>
      </c>
      <c r="F178" s="8" t="s">
        <v>77</v>
      </c>
      <c r="G178" s="9" t="s">
        <v>129</v>
      </c>
      <c r="H178" s="16"/>
      <c r="I178" s="11">
        <v>44751090</v>
      </c>
      <c r="J178" s="12">
        <v>15870216.17</v>
      </c>
      <c r="K178" s="88">
        <f t="shared" si="8"/>
        <v>28880873.83</v>
      </c>
      <c r="L178" s="89"/>
      <c r="M178" s="63" t="str">
        <f t="shared" si="9"/>
        <v>00008010000050000611</v>
      </c>
      <c r="N178" s="64"/>
      <c r="O178" s="64"/>
      <c r="P178" s="64"/>
      <c r="Q178" s="64"/>
      <c r="R178" s="64"/>
      <c r="S178" s="64"/>
      <c r="T178" s="64"/>
      <c r="U178" s="64"/>
    </row>
    <row r="179" spans="2:21" s="65" customFormat="1" ht="12.75">
      <c r="B179" s="10" t="s">
        <v>110</v>
      </c>
      <c r="C179" s="87" t="s">
        <v>7</v>
      </c>
      <c r="D179" s="7" t="s">
        <v>67</v>
      </c>
      <c r="E179" s="8" t="s">
        <v>154</v>
      </c>
      <c r="F179" s="8" t="s">
        <v>77</v>
      </c>
      <c r="G179" s="9" t="s">
        <v>109</v>
      </c>
      <c r="H179" s="16"/>
      <c r="I179" s="11">
        <v>5571241.66</v>
      </c>
      <c r="J179" s="12">
        <v>1533857.74</v>
      </c>
      <c r="K179" s="88">
        <f t="shared" si="8"/>
        <v>4037383.92</v>
      </c>
      <c r="L179" s="89"/>
      <c r="M179" s="63" t="str">
        <f t="shared" si="9"/>
        <v>00008010000050000612</v>
      </c>
      <c r="N179" s="64"/>
      <c r="O179" s="64"/>
      <c r="P179" s="64"/>
      <c r="Q179" s="64"/>
      <c r="R179" s="64"/>
      <c r="S179" s="64"/>
      <c r="T179" s="64"/>
      <c r="U179" s="64"/>
    </row>
    <row r="180" spans="2:21" s="65" customFormat="1" ht="45">
      <c r="B180" s="10" t="s">
        <v>137</v>
      </c>
      <c r="C180" s="87" t="s">
        <v>7</v>
      </c>
      <c r="D180" s="7" t="s">
        <v>67</v>
      </c>
      <c r="E180" s="8" t="s">
        <v>154</v>
      </c>
      <c r="F180" s="8" t="s">
        <v>77</v>
      </c>
      <c r="G180" s="9" t="s">
        <v>136</v>
      </c>
      <c r="H180" s="16"/>
      <c r="I180" s="11">
        <v>12301980</v>
      </c>
      <c r="J180" s="12">
        <v>3611686.73</v>
      </c>
      <c r="K180" s="88">
        <f t="shared" si="8"/>
        <v>8690293.27</v>
      </c>
      <c r="L180" s="89"/>
      <c r="M180" s="63" t="str">
        <f t="shared" si="9"/>
        <v>00008010000050000621</v>
      </c>
      <c r="N180" s="64"/>
      <c r="O180" s="64"/>
      <c r="P180" s="64"/>
      <c r="Q180" s="64"/>
      <c r="R180" s="64"/>
      <c r="S180" s="64"/>
      <c r="T180" s="64"/>
      <c r="U180" s="64"/>
    </row>
    <row r="181" spans="2:21" s="65" customFormat="1" ht="12.75">
      <c r="B181" s="10" t="s">
        <v>139</v>
      </c>
      <c r="C181" s="87" t="s">
        <v>7</v>
      </c>
      <c r="D181" s="7" t="s">
        <v>67</v>
      </c>
      <c r="E181" s="8" t="s">
        <v>154</v>
      </c>
      <c r="F181" s="8" t="s">
        <v>77</v>
      </c>
      <c r="G181" s="9" t="s">
        <v>138</v>
      </c>
      <c r="H181" s="16"/>
      <c r="I181" s="11">
        <v>1148210.53</v>
      </c>
      <c r="J181" s="12">
        <v>748210.53</v>
      </c>
      <c r="K181" s="88">
        <f t="shared" si="8"/>
        <v>400000</v>
      </c>
      <c r="L181" s="89"/>
      <c r="M181" s="63" t="str">
        <f t="shared" si="9"/>
        <v>00008010000050000622</v>
      </c>
      <c r="N181" s="64"/>
      <c r="O181" s="64"/>
      <c r="P181" s="64"/>
      <c r="Q181" s="64"/>
      <c r="R181" s="64"/>
      <c r="S181" s="64"/>
      <c r="T181" s="64"/>
      <c r="U181" s="64"/>
    </row>
    <row r="182" spans="2:21" s="65" customFormat="1" ht="12.75">
      <c r="B182" s="10" t="s">
        <v>147</v>
      </c>
      <c r="C182" s="87" t="s">
        <v>7</v>
      </c>
      <c r="D182" s="7" t="s">
        <v>67</v>
      </c>
      <c r="E182" s="8" t="s">
        <v>155</v>
      </c>
      <c r="F182" s="8" t="s">
        <v>77</v>
      </c>
      <c r="G182" s="9" t="s">
        <v>145</v>
      </c>
      <c r="H182" s="16"/>
      <c r="I182" s="11">
        <v>5853400</v>
      </c>
      <c r="J182" s="12">
        <v>1740085.31</v>
      </c>
      <c r="K182" s="88">
        <f t="shared" si="8"/>
        <v>4113314.69</v>
      </c>
      <c r="L182" s="89"/>
      <c r="M182" s="63" t="str">
        <f t="shared" si="9"/>
        <v>00008040000050000111</v>
      </c>
      <c r="N182" s="64"/>
      <c r="O182" s="64"/>
      <c r="P182" s="64"/>
      <c r="Q182" s="64"/>
      <c r="R182" s="64"/>
      <c r="S182" s="64"/>
      <c r="T182" s="64"/>
      <c r="U182" s="64"/>
    </row>
    <row r="183" spans="2:21" s="65" customFormat="1" ht="22.5">
      <c r="B183" s="10" t="s">
        <v>149</v>
      </c>
      <c r="C183" s="87" t="s">
        <v>7</v>
      </c>
      <c r="D183" s="7" t="s">
        <v>67</v>
      </c>
      <c r="E183" s="8" t="s">
        <v>155</v>
      </c>
      <c r="F183" s="8" t="s">
        <v>77</v>
      </c>
      <c r="G183" s="9" t="s">
        <v>148</v>
      </c>
      <c r="H183" s="16"/>
      <c r="I183" s="11">
        <v>2000</v>
      </c>
      <c r="J183" s="12">
        <v>0</v>
      </c>
      <c r="K183" s="88">
        <f t="shared" si="8"/>
        <v>2000</v>
      </c>
      <c r="L183" s="89"/>
      <c r="M183" s="63" t="str">
        <f t="shared" si="9"/>
        <v>00008040000050000112</v>
      </c>
      <c r="N183" s="64"/>
      <c r="O183" s="64"/>
      <c r="P183" s="64"/>
      <c r="Q183" s="64"/>
      <c r="R183" s="64"/>
      <c r="S183" s="64"/>
      <c r="T183" s="64"/>
      <c r="U183" s="64"/>
    </row>
    <row r="184" spans="2:21" s="65" customFormat="1" ht="33.75">
      <c r="B184" s="10" t="s">
        <v>151</v>
      </c>
      <c r="C184" s="87" t="s">
        <v>7</v>
      </c>
      <c r="D184" s="7" t="s">
        <v>67</v>
      </c>
      <c r="E184" s="8" t="s">
        <v>155</v>
      </c>
      <c r="F184" s="8" t="s">
        <v>77</v>
      </c>
      <c r="G184" s="9" t="s">
        <v>150</v>
      </c>
      <c r="H184" s="16"/>
      <c r="I184" s="11">
        <v>1767730</v>
      </c>
      <c r="J184" s="12">
        <v>430409.22</v>
      </c>
      <c r="K184" s="88">
        <f t="shared" si="8"/>
        <v>1337320.78</v>
      </c>
      <c r="L184" s="89"/>
      <c r="M184" s="63" t="str">
        <f t="shared" si="9"/>
        <v>00008040000050000119</v>
      </c>
      <c r="N184" s="64"/>
      <c r="O184" s="64"/>
      <c r="P184" s="64"/>
      <c r="Q184" s="64"/>
      <c r="R184" s="64"/>
      <c r="S184" s="64"/>
      <c r="T184" s="64"/>
      <c r="U184" s="64"/>
    </row>
    <row r="185" spans="2:21" s="65" customFormat="1" ht="22.5">
      <c r="B185" s="10" t="s">
        <v>78</v>
      </c>
      <c r="C185" s="87" t="s">
        <v>7</v>
      </c>
      <c r="D185" s="7" t="s">
        <v>67</v>
      </c>
      <c r="E185" s="8" t="s">
        <v>155</v>
      </c>
      <c r="F185" s="8" t="s">
        <v>77</v>
      </c>
      <c r="G185" s="9" t="s">
        <v>75</v>
      </c>
      <c r="H185" s="16"/>
      <c r="I185" s="11">
        <v>2040800</v>
      </c>
      <c r="J185" s="12">
        <v>570388.81</v>
      </c>
      <c r="K185" s="88">
        <f t="shared" si="8"/>
        <v>1470411.19</v>
      </c>
      <c r="L185" s="89"/>
      <c r="M185" s="63" t="str">
        <f t="shared" si="9"/>
        <v>00008040000050000121</v>
      </c>
      <c r="N185" s="64"/>
      <c r="O185" s="64"/>
      <c r="P185" s="64"/>
      <c r="Q185" s="64"/>
      <c r="R185" s="64"/>
      <c r="S185" s="64"/>
      <c r="T185" s="64"/>
      <c r="U185" s="64"/>
    </row>
    <row r="186" spans="2:21" s="65" customFormat="1" ht="33.75">
      <c r="B186" s="10" t="s">
        <v>80</v>
      </c>
      <c r="C186" s="87" t="s">
        <v>7</v>
      </c>
      <c r="D186" s="7" t="s">
        <v>67</v>
      </c>
      <c r="E186" s="8" t="s">
        <v>155</v>
      </c>
      <c r="F186" s="8" t="s">
        <v>77</v>
      </c>
      <c r="G186" s="9" t="s">
        <v>79</v>
      </c>
      <c r="H186" s="16"/>
      <c r="I186" s="11">
        <v>120200</v>
      </c>
      <c r="J186" s="12">
        <v>0</v>
      </c>
      <c r="K186" s="88">
        <f t="shared" si="8"/>
        <v>120200</v>
      </c>
      <c r="L186" s="89"/>
      <c r="M186" s="63" t="str">
        <f t="shared" si="9"/>
        <v>00008040000050000122</v>
      </c>
      <c r="N186" s="64"/>
      <c r="O186" s="64"/>
      <c r="P186" s="64"/>
      <c r="Q186" s="64"/>
      <c r="R186" s="64"/>
      <c r="S186" s="64"/>
      <c r="T186" s="64"/>
      <c r="U186" s="64"/>
    </row>
    <row r="187" spans="2:21" s="65" customFormat="1" ht="33.75">
      <c r="B187" s="10" t="s">
        <v>82</v>
      </c>
      <c r="C187" s="87" t="s">
        <v>7</v>
      </c>
      <c r="D187" s="7" t="s">
        <v>67</v>
      </c>
      <c r="E187" s="8" t="s">
        <v>155</v>
      </c>
      <c r="F187" s="8" t="s">
        <v>77</v>
      </c>
      <c r="G187" s="9" t="s">
        <v>81</v>
      </c>
      <c r="H187" s="16"/>
      <c r="I187" s="11">
        <v>616200</v>
      </c>
      <c r="J187" s="12">
        <v>140798.33</v>
      </c>
      <c r="K187" s="88">
        <f t="shared" si="8"/>
        <v>475401.67</v>
      </c>
      <c r="L187" s="89"/>
      <c r="M187" s="63" t="str">
        <f t="shared" si="9"/>
        <v>00008040000050000129</v>
      </c>
      <c r="N187" s="64"/>
      <c r="O187" s="64"/>
      <c r="P187" s="64"/>
      <c r="Q187" s="64"/>
      <c r="R187" s="64"/>
      <c r="S187" s="64"/>
      <c r="T187" s="64"/>
      <c r="U187" s="64"/>
    </row>
    <row r="188" spans="2:21" s="65" customFormat="1" ht="12.75">
      <c r="B188" s="10" t="s">
        <v>85</v>
      </c>
      <c r="C188" s="87" t="s">
        <v>7</v>
      </c>
      <c r="D188" s="7" t="s">
        <v>67</v>
      </c>
      <c r="E188" s="8" t="s">
        <v>155</v>
      </c>
      <c r="F188" s="8" t="s">
        <v>77</v>
      </c>
      <c r="G188" s="9" t="s">
        <v>84</v>
      </c>
      <c r="H188" s="16"/>
      <c r="I188" s="11">
        <v>356700</v>
      </c>
      <c r="J188" s="12">
        <v>121944.83</v>
      </c>
      <c r="K188" s="88">
        <f t="shared" si="8"/>
        <v>234755.17</v>
      </c>
      <c r="L188" s="89"/>
      <c r="M188" s="63" t="str">
        <f t="shared" si="9"/>
        <v>00008040000050000244</v>
      </c>
      <c r="N188" s="64"/>
      <c r="O188" s="64"/>
      <c r="P188" s="64"/>
      <c r="Q188" s="64"/>
      <c r="R188" s="64"/>
      <c r="S188" s="64"/>
      <c r="T188" s="64"/>
      <c r="U188" s="64"/>
    </row>
    <row r="189" spans="2:21" s="65" customFormat="1" ht="12.75">
      <c r="B189" s="10" t="s">
        <v>90</v>
      </c>
      <c r="C189" s="87" t="s">
        <v>7</v>
      </c>
      <c r="D189" s="7" t="s">
        <v>67</v>
      </c>
      <c r="E189" s="8" t="s">
        <v>155</v>
      </c>
      <c r="F189" s="8" t="s">
        <v>77</v>
      </c>
      <c r="G189" s="9" t="s">
        <v>89</v>
      </c>
      <c r="H189" s="16"/>
      <c r="I189" s="11">
        <v>400000</v>
      </c>
      <c r="J189" s="12">
        <v>181420.23</v>
      </c>
      <c r="K189" s="88">
        <f aca="true" t="shared" si="10" ref="K189:K220">IF(IF(I189="",0,I189)=0,0,(IF(I189&gt;0,IF(J189&gt;I189,0,I189-J189),IF(J189&gt;I189,I189-J189,0))))</f>
        <v>218579.77</v>
      </c>
      <c r="L189" s="89"/>
      <c r="M189" s="63" t="str">
        <f aca="true" t="shared" si="11" ref="M189:M213">IF(D189="","000",D189)&amp;IF(E189="","0000",E189)&amp;IF(F189="","0000000000",F189)&amp;IF(G189="","000",G189)&amp;H189</f>
        <v>00008040000050000247</v>
      </c>
      <c r="N189" s="64"/>
      <c r="O189" s="64"/>
      <c r="P189" s="64"/>
      <c r="Q189" s="64"/>
      <c r="R189" s="64"/>
      <c r="S189" s="64"/>
      <c r="T189" s="64"/>
      <c r="U189" s="64"/>
    </row>
    <row r="190" spans="2:21" s="65" customFormat="1" ht="33.75">
      <c r="B190" s="10" t="s">
        <v>106</v>
      </c>
      <c r="C190" s="87" t="s">
        <v>7</v>
      </c>
      <c r="D190" s="7" t="s">
        <v>67</v>
      </c>
      <c r="E190" s="8" t="s">
        <v>155</v>
      </c>
      <c r="F190" s="8" t="s">
        <v>77</v>
      </c>
      <c r="G190" s="9" t="s">
        <v>105</v>
      </c>
      <c r="H190" s="16"/>
      <c r="I190" s="11">
        <v>250</v>
      </c>
      <c r="J190" s="12">
        <v>0</v>
      </c>
      <c r="K190" s="88">
        <f t="shared" si="10"/>
        <v>250</v>
      </c>
      <c r="L190" s="89"/>
      <c r="M190" s="63" t="str">
        <f t="shared" si="11"/>
        <v>00008040000050000831</v>
      </c>
      <c r="N190" s="64"/>
      <c r="O190" s="64"/>
      <c r="P190" s="64"/>
      <c r="Q190" s="64"/>
      <c r="R190" s="64"/>
      <c r="S190" s="64"/>
      <c r="T190" s="64"/>
      <c r="U190" s="64"/>
    </row>
    <row r="191" spans="2:21" s="65" customFormat="1" ht="22.5">
      <c r="B191" s="10" t="s">
        <v>92</v>
      </c>
      <c r="C191" s="87" t="s">
        <v>7</v>
      </c>
      <c r="D191" s="7" t="s">
        <v>67</v>
      </c>
      <c r="E191" s="8" t="s">
        <v>155</v>
      </c>
      <c r="F191" s="8" t="s">
        <v>77</v>
      </c>
      <c r="G191" s="9" t="s">
        <v>91</v>
      </c>
      <c r="H191" s="16"/>
      <c r="I191" s="11">
        <v>250</v>
      </c>
      <c r="J191" s="12">
        <v>0</v>
      </c>
      <c r="K191" s="88">
        <f t="shared" si="10"/>
        <v>250</v>
      </c>
      <c r="L191" s="89"/>
      <c r="M191" s="63" t="str">
        <f t="shared" si="11"/>
        <v>00008040000050000851</v>
      </c>
      <c r="N191" s="64"/>
      <c r="O191" s="64"/>
      <c r="P191" s="64"/>
      <c r="Q191" s="64"/>
      <c r="R191" s="64"/>
      <c r="S191" s="64"/>
      <c r="T191" s="64"/>
      <c r="U191" s="64"/>
    </row>
    <row r="192" spans="2:21" s="65" customFormat="1" ht="12.75">
      <c r="B192" s="10" t="s">
        <v>87</v>
      </c>
      <c r="C192" s="87" t="s">
        <v>7</v>
      </c>
      <c r="D192" s="7" t="s">
        <v>67</v>
      </c>
      <c r="E192" s="8" t="s">
        <v>155</v>
      </c>
      <c r="F192" s="8" t="s">
        <v>77</v>
      </c>
      <c r="G192" s="9" t="s">
        <v>86</v>
      </c>
      <c r="H192" s="16"/>
      <c r="I192" s="11">
        <v>1000</v>
      </c>
      <c r="J192" s="12">
        <v>6.91</v>
      </c>
      <c r="K192" s="88">
        <f t="shared" si="10"/>
        <v>993.09</v>
      </c>
      <c r="L192" s="89"/>
      <c r="M192" s="63" t="str">
        <f t="shared" si="11"/>
        <v>00008040000050000853</v>
      </c>
      <c r="N192" s="64"/>
      <c r="O192" s="64"/>
      <c r="P192" s="64"/>
      <c r="Q192" s="64"/>
      <c r="R192" s="64"/>
      <c r="S192" s="64"/>
      <c r="T192" s="64"/>
      <c r="U192" s="64"/>
    </row>
    <row r="193" spans="2:21" s="65" customFormat="1" ht="12.75">
      <c r="B193" s="10" t="s">
        <v>85</v>
      </c>
      <c r="C193" s="87" t="s">
        <v>7</v>
      </c>
      <c r="D193" s="7" t="s">
        <v>67</v>
      </c>
      <c r="E193" s="8" t="s">
        <v>156</v>
      </c>
      <c r="F193" s="8" t="s">
        <v>77</v>
      </c>
      <c r="G193" s="9" t="s">
        <v>84</v>
      </c>
      <c r="H193" s="16"/>
      <c r="I193" s="11">
        <v>28200</v>
      </c>
      <c r="J193" s="12">
        <v>7650.13</v>
      </c>
      <c r="K193" s="88">
        <f t="shared" si="10"/>
        <v>20549.87</v>
      </c>
      <c r="L193" s="89"/>
      <c r="M193" s="63" t="str">
        <f t="shared" si="11"/>
        <v>00010010000050000244</v>
      </c>
      <c r="N193" s="64"/>
      <c r="O193" s="64"/>
      <c r="P193" s="64"/>
      <c r="Q193" s="64"/>
      <c r="R193" s="64"/>
      <c r="S193" s="64"/>
      <c r="T193" s="64"/>
      <c r="U193" s="64"/>
    </row>
    <row r="194" spans="2:21" s="65" customFormat="1" ht="12.75">
      <c r="B194" s="10" t="s">
        <v>158</v>
      </c>
      <c r="C194" s="87" t="s">
        <v>7</v>
      </c>
      <c r="D194" s="7" t="s">
        <v>67</v>
      </c>
      <c r="E194" s="8" t="s">
        <v>156</v>
      </c>
      <c r="F194" s="8" t="s">
        <v>77</v>
      </c>
      <c r="G194" s="9" t="s">
        <v>157</v>
      </c>
      <c r="H194" s="16"/>
      <c r="I194" s="11">
        <v>2805000</v>
      </c>
      <c r="J194" s="12">
        <v>765013.17</v>
      </c>
      <c r="K194" s="88">
        <f t="shared" si="10"/>
        <v>2039986.83</v>
      </c>
      <c r="L194" s="89"/>
      <c r="M194" s="63" t="str">
        <f t="shared" si="11"/>
        <v>00010010000050000312</v>
      </c>
      <c r="N194" s="64"/>
      <c r="O194" s="64"/>
      <c r="P194" s="64"/>
      <c r="Q194" s="64"/>
      <c r="R194" s="64"/>
      <c r="S194" s="64"/>
      <c r="T194" s="64"/>
      <c r="U194" s="64"/>
    </row>
    <row r="195" spans="2:21" s="65" customFormat="1" ht="22.5">
      <c r="B195" s="10" t="s">
        <v>161</v>
      </c>
      <c r="C195" s="87" t="s">
        <v>7</v>
      </c>
      <c r="D195" s="7" t="s">
        <v>67</v>
      </c>
      <c r="E195" s="8" t="s">
        <v>160</v>
      </c>
      <c r="F195" s="8" t="s">
        <v>77</v>
      </c>
      <c r="G195" s="9" t="s">
        <v>159</v>
      </c>
      <c r="H195" s="16"/>
      <c r="I195" s="11">
        <v>538800</v>
      </c>
      <c r="J195" s="12">
        <v>80000</v>
      </c>
      <c r="K195" s="88">
        <f t="shared" si="10"/>
        <v>458800</v>
      </c>
      <c r="L195" s="89"/>
      <c r="M195" s="63" t="str">
        <f t="shared" si="11"/>
        <v>00010030000050000313</v>
      </c>
      <c r="N195" s="64"/>
      <c r="O195" s="64"/>
      <c r="P195" s="64"/>
      <c r="Q195" s="64"/>
      <c r="R195" s="64"/>
      <c r="S195" s="64"/>
      <c r="T195" s="64"/>
      <c r="U195" s="64"/>
    </row>
    <row r="196" spans="2:21" s="65" customFormat="1" ht="22.5">
      <c r="B196" s="10" t="s">
        <v>161</v>
      </c>
      <c r="C196" s="87" t="s">
        <v>7</v>
      </c>
      <c r="D196" s="7" t="s">
        <v>67</v>
      </c>
      <c r="E196" s="8" t="s">
        <v>162</v>
      </c>
      <c r="F196" s="8" t="s">
        <v>77</v>
      </c>
      <c r="G196" s="9" t="s">
        <v>159</v>
      </c>
      <c r="H196" s="16"/>
      <c r="I196" s="11">
        <v>7522200</v>
      </c>
      <c r="J196" s="12">
        <v>2501031</v>
      </c>
      <c r="K196" s="88">
        <f t="shared" si="10"/>
        <v>5021169</v>
      </c>
      <c r="L196" s="89"/>
      <c r="M196" s="63" t="str">
        <f t="shared" si="11"/>
        <v>00010040000050000313</v>
      </c>
      <c r="N196" s="64"/>
      <c r="O196" s="64"/>
      <c r="P196" s="64"/>
      <c r="Q196" s="64"/>
      <c r="R196" s="64"/>
      <c r="S196" s="64"/>
      <c r="T196" s="64"/>
      <c r="U196" s="64"/>
    </row>
    <row r="197" spans="2:21" s="65" customFormat="1" ht="12.75">
      <c r="B197" s="10" t="s">
        <v>164</v>
      </c>
      <c r="C197" s="87" t="s">
        <v>7</v>
      </c>
      <c r="D197" s="7" t="s">
        <v>67</v>
      </c>
      <c r="E197" s="8" t="s">
        <v>162</v>
      </c>
      <c r="F197" s="8" t="s">
        <v>77</v>
      </c>
      <c r="G197" s="9" t="s">
        <v>163</v>
      </c>
      <c r="H197" s="16"/>
      <c r="I197" s="11">
        <v>1293600</v>
      </c>
      <c r="J197" s="12">
        <v>0</v>
      </c>
      <c r="K197" s="88">
        <f t="shared" si="10"/>
        <v>1293600</v>
      </c>
      <c r="L197" s="89"/>
      <c r="M197" s="63" t="str">
        <f t="shared" si="11"/>
        <v>00010040000050000322</v>
      </c>
      <c r="N197" s="64"/>
      <c r="O197" s="64"/>
      <c r="P197" s="64"/>
      <c r="Q197" s="64"/>
      <c r="R197" s="64"/>
      <c r="S197" s="64"/>
      <c r="T197" s="64"/>
      <c r="U197" s="64"/>
    </row>
    <row r="198" spans="2:21" s="65" customFormat="1" ht="22.5">
      <c r="B198" s="10" t="s">
        <v>135</v>
      </c>
      <c r="C198" s="87" t="s">
        <v>7</v>
      </c>
      <c r="D198" s="7" t="s">
        <v>67</v>
      </c>
      <c r="E198" s="8" t="s">
        <v>162</v>
      </c>
      <c r="F198" s="8" t="s">
        <v>77</v>
      </c>
      <c r="G198" s="9" t="s">
        <v>133</v>
      </c>
      <c r="H198" s="16"/>
      <c r="I198" s="11">
        <v>8931800</v>
      </c>
      <c r="J198" s="12">
        <v>1901208.5</v>
      </c>
      <c r="K198" s="88">
        <f t="shared" si="10"/>
        <v>7030591.5</v>
      </c>
      <c r="L198" s="89"/>
      <c r="M198" s="63" t="str">
        <f t="shared" si="11"/>
        <v>00010040000050000323</v>
      </c>
      <c r="N198" s="64"/>
      <c r="O198" s="64"/>
      <c r="P198" s="64"/>
      <c r="Q198" s="64"/>
      <c r="R198" s="64"/>
      <c r="S198" s="64"/>
      <c r="T198" s="64"/>
      <c r="U198" s="64"/>
    </row>
    <row r="199" spans="2:21" s="65" customFormat="1" ht="33.75">
      <c r="B199" s="10" t="s">
        <v>166</v>
      </c>
      <c r="C199" s="87" t="s">
        <v>7</v>
      </c>
      <c r="D199" s="7" t="s">
        <v>67</v>
      </c>
      <c r="E199" s="8" t="s">
        <v>162</v>
      </c>
      <c r="F199" s="8" t="s">
        <v>77</v>
      </c>
      <c r="G199" s="9" t="s">
        <v>165</v>
      </c>
      <c r="H199" s="16"/>
      <c r="I199" s="11">
        <v>8390433.66</v>
      </c>
      <c r="J199" s="12">
        <v>2333333.34</v>
      </c>
      <c r="K199" s="88">
        <f t="shared" si="10"/>
        <v>6057100.32</v>
      </c>
      <c r="L199" s="89"/>
      <c r="M199" s="63" t="str">
        <f t="shared" si="11"/>
        <v>00010040000050000412</v>
      </c>
      <c r="N199" s="64"/>
      <c r="O199" s="64"/>
      <c r="P199" s="64"/>
      <c r="Q199" s="64"/>
      <c r="R199" s="64"/>
      <c r="S199" s="64"/>
      <c r="T199" s="64"/>
      <c r="U199" s="64"/>
    </row>
    <row r="200" spans="2:21" s="65" customFormat="1" ht="33.75">
      <c r="B200" s="10" t="s">
        <v>142</v>
      </c>
      <c r="C200" s="87" t="s">
        <v>7</v>
      </c>
      <c r="D200" s="7" t="s">
        <v>67</v>
      </c>
      <c r="E200" s="8" t="s">
        <v>167</v>
      </c>
      <c r="F200" s="8" t="s">
        <v>77</v>
      </c>
      <c r="G200" s="9" t="s">
        <v>140</v>
      </c>
      <c r="H200" s="16"/>
      <c r="I200" s="11">
        <v>60000</v>
      </c>
      <c r="J200" s="12">
        <v>0</v>
      </c>
      <c r="K200" s="88">
        <f t="shared" si="10"/>
        <v>60000</v>
      </c>
      <c r="L200" s="89"/>
      <c r="M200" s="63" t="str">
        <f t="shared" si="11"/>
        <v>00010060000050000321</v>
      </c>
      <c r="N200" s="64"/>
      <c r="O200" s="64"/>
      <c r="P200" s="64"/>
      <c r="Q200" s="64"/>
      <c r="R200" s="64"/>
      <c r="S200" s="64"/>
      <c r="T200" s="64"/>
      <c r="U200" s="64"/>
    </row>
    <row r="201" spans="2:21" s="65" customFormat="1" ht="45">
      <c r="B201" s="10" t="s">
        <v>131</v>
      </c>
      <c r="C201" s="87" t="s">
        <v>7</v>
      </c>
      <c r="D201" s="7" t="s">
        <v>67</v>
      </c>
      <c r="E201" s="8" t="s">
        <v>168</v>
      </c>
      <c r="F201" s="8" t="s">
        <v>77</v>
      </c>
      <c r="G201" s="9" t="s">
        <v>129</v>
      </c>
      <c r="H201" s="16"/>
      <c r="I201" s="11">
        <v>35990400</v>
      </c>
      <c r="J201" s="12">
        <v>11498567.52</v>
      </c>
      <c r="K201" s="88">
        <f t="shared" si="10"/>
        <v>24491832.48</v>
      </c>
      <c r="L201" s="89"/>
      <c r="M201" s="63" t="str">
        <f t="shared" si="11"/>
        <v>00011010000050000611</v>
      </c>
      <c r="N201" s="64"/>
      <c r="O201" s="64"/>
      <c r="P201" s="64"/>
      <c r="Q201" s="64"/>
      <c r="R201" s="64"/>
      <c r="S201" s="64"/>
      <c r="T201" s="64"/>
      <c r="U201" s="64"/>
    </row>
    <row r="202" spans="2:21" s="65" customFormat="1" ht="45">
      <c r="B202" s="10" t="s">
        <v>131</v>
      </c>
      <c r="C202" s="87" t="s">
        <v>7</v>
      </c>
      <c r="D202" s="7" t="s">
        <v>67</v>
      </c>
      <c r="E202" s="8" t="s">
        <v>169</v>
      </c>
      <c r="F202" s="8" t="s">
        <v>77</v>
      </c>
      <c r="G202" s="9" t="s">
        <v>129</v>
      </c>
      <c r="H202" s="16"/>
      <c r="I202" s="11">
        <v>12520200</v>
      </c>
      <c r="J202" s="12">
        <v>4630324.43</v>
      </c>
      <c r="K202" s="88">
        <f t="shared" si="10"/>
        <v>7889875.57</v>
      </c>
      <c r="L202" s="89"/>
      <c r="M202" s="63" t="str">
        <f t="shared" si="11"/>
        <v>00011030000050000611</v>
      </c>
      <c r="N202" s="64"/>
      <c r="O202" s="64"/>
      <c r="P202" s="64"/>
      <c r="Q202" s="64"/>
      <c r="R202" s="64"/>
      <c r="S202" s="64"/>
      <c r="T202" s="64"/>
      <c r="U202" s="64"/>
    </row>
    <row r="203" spans="2:21" s="65" customFormat="1" ht="12.75">
      <c r="B203" s="10" t="s">
        <v>110</v>
      </c>
      <c r="C203" s="87" t="s">
        <v>7</v>
      </c>
      <c r="D203" s="7" t="s">
        <v>67</v>
      </c>
      <c r="E203" s="8" t="s">
        <v>169</v>
      </c>
      <c r="F203" s="8" t="s">
        <v>77</v>
      </c>
      <c r="G203" s="9" t="s">
        <v>109</v>
      </c>
      <c r="H203" s="16"/>
      <c r="I203" s="11">
        <v>544939.37</v>
      </c>
      <c r="J203" s="12">
        <v>46485</v>
      </c>
      <c r="K203" s="88">
        <f t="shared" si="10"/>
        <v>498454.37</v>
      </c>
      <c r="L203" s="89"/>
      <c r="M203" s="63" t="str">
        <f t="shared" si="11"/>
        <v>00011030000050000612</v>
      </c>
      <c r="N203" s="64"/>
      <c r="O203" s="64"/>
      <c r="P203" s="64"/>
      <c r="Q203" s="64"/>
      <c r="R203" s="64"/>
      <c r="S203" s="64"/>
      <c r="T203" s="64"/>
      <c r="U203" s="64"/>
    </row>
    <row r="204" spans="2:21" s="65" customFormat="1" ht="22.5">
      <c r="B204" s="10" t="s">
        <v>78</v>
      </c>
      <c r="C204" s="87" t="s">
        <v>7</v>
      </c>
      <c r="D204" s="7" t="s">
        <v>67</v>
      </c>
      <c r="E204" s="8" t="s">
        <v>170</v>
      </c>
      <c r="F204" s="8" t="s">
        <v>77</v>
      </c>
      <c r="G204" s="9" t="s">
        <v>75</v>
      </c>
      <c r="H204" s="16"/>
      <c r="I204" s="11">
        <v>1259200</v>
      </c>
      <c r="J204" s="12">
        <v>354935.61</v>
      </c>
      <c r="K204" s="88">
        <f t="shared" si="10"/>
        <v>904264.39</v>
      </c>
      <c r="L204" s="89"/>
      <c r="M204" s="63" t="str">
        <f t="shared" si="11"/>
        <v>00011050000050000121</v>
      </c>
      <c r="N204" s="64"/>
      <c r="O204" s="64"/>
      <c r="P204" s="64"/>
      <c r="Q204" s="64"/>
      <c r="R204" s="64"/>
      <c r="S204" s="64"/>
      <c r="T204" s="64"/>
      <c r="U204" s="64"/>
    </row>
    <row r="205" spans="2:21" s="65" customFormat="1" ht="33.75">
      <c r="B205" s="10" t="s">
        <v>80</v>
      </c>
      <c r="C205" s="87" t="s">
        <v>7</v>
      </c>
      <c r="D205" s="7" t="s">
        <v>67</v>
      </c>
      <c r="E205" s="8" t="s">
        <v>170</v>
      </c>
      <c r="F205" s="8" t="s">
        <v>77</v>
      </c>
      <c r="G205" s="9" t="s">
        <v>79</v>
      </c>
      <c r="H205" s="16"/>
      <c r="I205" s="11">
        <v>86100</v>
      </c>
      <c r="J205" s="12">
        <v>0</v>
      </c>
      <c r="K205" s="88">
        <f t="shared" si="10"/>
        <v>86100</v>
      </c>
      <c r="L205" s="89"/>
      <c r="M205" s="63" t="str">
        <f t="shared" si="11"/>
        <v>00011050000050000122</v>
      </c>
      <c r="N205" s="64"/>
      <c r="O205" s="64"/>
      <c r="P205" s="64"/>
      <c r="Q205" s="64"/>
      <c r="R205" s="64"/>
      <c r="S205" s="64"/>
      <c r="T205" s="64"/>
      <c r="U205" s="64"/>
    </row>
    <row r="206" spans="2:21" s="65" customFormat="1" ht="22.5">
      <c r="B206" s="10" t="s">
        <v>172</v>
      </c>
      <c r="C206" s="87" t="s">
        <v>7</v>
      </c>
      <c r="D206" s="7" t="s">
        <v>67</v>
      </c>
      <c r="E206" s="8" t="s">
        <v>170</v>
      </c>
      <c r="F206" s="8" t="s">
        <v>77</v>
      </c>
      <c r="G206" s="9" t="s">
        <v>171</v>
      </c>
      <c r="H206" s="16"/>
      <c r="I206" s="11">
        <v>165000</v>
      </c>
      <c r="J206" s="12">
        <v>30600</v>
      </c>
      <c r="K206" s="88">
        <f t="shared" si="10"/>
        <v>134400</v>
      </c>
      <c r="L206" s="89"/>
      <c r="M206" s="63" t="str">
        <f t="shared" si="11"/>
        <v>00011050000050000123</v>
      </c>
      <c r="N206" s="64"/>
      <c r="O206" s="64"/>
      <c r="P206" s="64"/>
      <c r="Q206" s="64"/>
      <c r="R206" s="64"/>
      <c r="S206" s="64"/>
      <c r="T206" s="64"/>
      <c r="U206" s="64"/>
    </row>
    <row r="207" spans="2:21" s="65" customFormat="1" ht="33.75">
      <c r="B207" s="10" t="s">
        <v>82</v>
      </c>
      <c r="C207" s="87" t="s">
        <v>7</v>
      </c>
      <c r="D207" s="7" t="s">
        <v>67</v>
      </c>
      <c r="E207" s="8" t="s">
        <v>170</v>
      </c>
      <c r="F207" s="8" t="s">
        <v>77</v>
      </c>
      <c r="G207" s="9" t="s">
        <v>81</v>
      </c>
      <c r="H207" s="16"/>
      <c r="I207" s="11">
        <v>380200</v>
      </c>
      <c r="J207" s="12">
        <v>89646.61</v>
      </c>
      <c r="K207" s="88">
        <f t="shared" si="10"/>
        <v>290553.39</v>
      </c>
      <c r="L207" s="89"/>
      <c r="M207" s="63" t="str">
        <f t="shared" si="11"/>
        <v>00011050000050000129</v>
      </c>
      <c r="N207" s="64"/>
      <c r="O207" s="64"/>
      <c r="P207" s="64"/>
      <c r="Q207" s="64"/>
      <c r="R207" s="64"/>
      <c r="S207" s="64"/>
      <c r="T207" s="64"/>
      <c r="U207" s="64"/>
    </row>
    <row r="208" spans="2:21" s="65" customFormat="1" ht="12.75">
      <c r="B208" s="10" t="s">
        <v>85</v>
      </c>
      <c r="C208" s="87" t="s">
        <v>7</v>
      </c>
      <c r="D208" s="7" t="s">
        <v>67</v>
      </c>
      <c r="E208" s="8" t="s">
        <v>170</v>
      </c>
      <c r="F208" s="8" t="s">
        <v>77</v>
      </c>
      <c r="G208" s="9" t="s">
        <v>84</v>
      </c>
      <c r="H208" s="16"/>
      <c r="I208" s="11">
        <v>240500</v>
      </c>
      <c r="J208" s="12">
        <v>87138.86</v>
      </c>
      <c r="K208" s="88">
        <f t="shared" si="10"/>
        <v>153361.14</v>
      </c>
      <c r="L208" s="89"/>
      <c r="M208" s="63" t="str">
        <f t="shared" si="11"/>
        <v>00011050000050000244</v>
      </c>
      <c r="N208" s="64"/>
      <c r="O208" s="64"/>
      <c r="P208" s="64"/>
      <c r="Q208" s="64"/>
      <c r="R208" s="64"/>
      <c r="S208" s="64"/>
      <c r="T208" s="64"/>
      <c r="U208" s="64"/>
    </row>
    <row r="209" spans="2:21" s="65" customFormat="1" ht="12.75">
      <c r="B209" s="10" t="s">
        <v>90</v>
      </c>
      <c r="C209" s="87" t="s">
        <v>7</v>
      </c>
      <c r="D209" s="7" t="s">
        <v>67</v>
      </c>
      <c r="E209" s="8" t="s">
        <v>170</v>
      </c>
      <c r="F209" s="8" t="s">
        <v>77</v>
      </c>
      <c r="G209" s="9" t="s">
        <v>89</v>
      </c>
      <c r="H209" s="16"/>
      <c r="I209" s="11">
        <v>55000</v>
      </c>
      <c r="J209" s="12">
        <v>19198.82</v>
      </c>
      <c r="K209" s="88">
        <f t="shared" si="10"/>
        <v>35801.18</v>
      </c>
      <c r="L209" s="89"/>
      <c r="M209" s="63" t="str">
        <f t="shared" si="11"/>
        <v>00011050000050000247</v>
      </c>
      <c r="N209" s="64"/>
      <c r="O209" s="64"/>
      <c r="P209" s="64"/>
      <c r="Q209" s="64"/>
      <c r="R209" s="64"/>
      <c r="S209" s="64"/>
      <c r="T209" s="64"/>
      <c r="U209" s="64"/>
    </row>
    <row r="210" spans="2:21" s="65" customFormat="1" ht="12.75">
      <c r="B210" s="10" t="s">
        <v>87</v>
      </c>
      <c r="C210" s="87" t="s">
        <v>7</v>
      </c>
      <c r="D210" s="7" t="s">
        <v>67</v>
      </c>
      <c r="E210" s="8" t="s">
        <v>170</v>
      </c>
      <c r="F210" s="8" t="s">
        <v>77</v>
      </c>
      <c r="G210" s="9" t="s">
        <v>86</v>
      </c>
      <c r="H210" s="16"/>
      <c r="I210" s="11">
        <v>500</v>
      </c>
      <c r="J210" s="12">
        <v>2.15</v>
      </c>
      <c r="K210" s="88">
        <f t="shared" si="10"/>
        <v>497.85</v>
      </c>
      <c r="L210" s="89"/>
      <c r="M210" s="63" t="str">
        <f t="shared" si="11"/>
        <v>00011050000050000853</v>
      </c>
      <c r="N210" s="64"/>
      <c r="O210" s="64"/>
      <c r="P210" s="64"/>
      <c r="Q210" s="64"/>
      <c r="R210" s="64"/>
      <c r="S210" s="64"/>
      <c r="T210" s="64"/>
      <c r="U210" s="64"/>
    </row>
    <row r="211" spans="2:21" s="65" customFormat="1" ht="12.75">
      <c r="B211" s="10" t="s">
        <v>175</v>
      </c>
      <c r="C211" s="87" t="s">
        <v>7</v>
      </c>
      <c r="D211" s="7" t="s">
        <v>67</v>
      </c>
      <c r="E211" s="8" t="s">
        <v>174</v>
      </c>
      <c r="F211" s="8" t="s">
        <v>77</v>
      </c>
      <c r="G211" s="9" t="s">
        <v>173</v>
      </c>
      <c r="H211" s="16"/>
      <c r="I211" s="11">
        <v>1538000</v>
      </c>
      <c r="J211" s="12">
        <v>0</v>
      </c>
      <c r="K211" s="88">
        <f t="shared" si="10"/>
        <v>1538000</v>
      </c>
      <c r="L211" s="89"/>
      <c r="M211" s="63" t="str">
        <f t="shared" si="11"/>
        <v>00013010000050000730</v>
      </c>
      <c r="N211" s="64"/>
      <c r="O211" s="64"/>
      <c r="P211" s="64"/>
      <c r="Q211" s="64"/>
      <c r="R211" s="64"/>
      <c r="S211" s="64"/>
      <c r="T211" s="64"/>
      <c r="U211" s="64"/>
    </row>
    <row r="212" spans="2:21" s="65" customFormat="1" ht="12.75">
      <c r="B212" s="10" t="s">
        <v>178</v>
      </c>
      <c r="C212" s="87" t="s">
        <v>7</v>
      </c>
      <c r="D212" s="7" t="s">
        <v>67</v>
      </c>
      <c r="E212" s="8" t="s">
        <v>177</v>
      </c>
      <c r="F212" s="8" t="s">
        <v>77</v>
      </c>
      <c r="G212" s="9" t="s">
        <v>176</v>
      </c>
      <c r="H212" s="16"/>
      <c r="I212" s="11">
        <v>26724600</v>
      </c>
      <c r="J212" s="12">
        <v>7554100</v>
      </c>
      <c r="K212" s="88">
        <f t="shared" si="10"/>
        <v>19170500</v>
      </c>
      <c r="L212" s="89"/>
      <c r="M212" s="63" t="str">
        <f t="shared" si="11"/>
        <v>00014010000050000511</v>
      </c>
      <c r="N212" s="64"/>
      <c r="O212" s="64"/>
      <c r="P212" s="64"/>
      <c r="Q212" s="64"/>
      <c r="R212" s="64"/>
      <c r="S212" s="64"/>
      <c r="T212" s="64"/>
      <c r="U212" s="64"/>
    </row>
    <row r="213" spans="2:21" s="65" customFormat="1" ht="12.75">
      <c r="B213" s="10" t="s">
        <v>119</v>
      </c>
      <c r="C213" s="87" t="s">
        <v>7</v>
      </c>
      <c r="D213" s="7" t="s">
        <v>67</v>
      </c>
      <c r="E213" s="8" t="s">
        <v>179</v>
      </c>
      <c r="F213" s="8" t="s">
        <v>77</v>
      </c>
      <c r="G213" s="9" t="s">
        <v>118</v>
      </c>
      <c r="H213" s="16"/>
      <c r="I213" s="11">
        <v>1752000</v>
      </c>
      <c r="J213" s="12">
        <v>0</v>
      </c>
      <c r="K213" s="88">
        <f t="shared" si="10"/>
        <v>1752000</v>
      </c>
      <c r="L213" s="89"/>
      <c r="M213" s="63" t="str">
        <f t="shared" si="11"/>
        <v>00014030000050000540</v>
      </c>
      <c r="N213" s="64"/>
      <c r="O213" s="64"/>
      <c r="P213" s="64"/>
      <c r="Q213" s="64"/>
      <c r="R213" s="64"/>
      <c r="S213" s="64"/>
      <c r="T213" s="64"/>
      <c r="U213" s="64"/>
    </row>
    <row r="214" spans="2:12" ht="0.75" customHeight="1" thickBot="1">
      <c r="B214" s="90"/>
      <c r="C214" s="91"/>
      <c r="D214" s="68"/>
      <c r="E214" s="69"/>
      <c r="F214" s="69"/>
      <c r="G214" s="69"/>
      <c r="H214" s="70"/>
      <c r="I214" s="71"/>
      <c r="J214" s="72"/>
      <c r="K214" s="73"/>
      <c r="L214" s="74"/>
    </row>
    <row r="215" spans="2:12" ht="13.5" thickBot="1">
      <c r="B215" s="92"/>
      <c r="C215" s="92"/>
      <c r="D215" s="29"/>
      <c r="E215" s="29"/>
      <c r="F215" s="29"/>
      <c r="G215" s="29"/>
      <c r="H215" s="29"/>
      <c r="I215" s="93"/>
      <c r="J215" s="93"/>
      <c r="K215" s="93"/>
      <c r="L215" s="94"/>
    </row>
    <row r="216" spans="2:11" ht="28.5" customHeight="1" thickBot="1">
      <c r="B216" s="95" t="s">
        <v>18</v>
      </c>
      <c r="C216" s="96">
        <v>450</v>
      </c>
      <c r="D216" s="221" t="s">
        <v>17</v>
      </c>
      <c r="E216" s="222"/>
      <c r="F216" s="222"/>
      <c r="G216" s="223"/>
      <c r="H216" s="97"/>
      <c r="I216" s="98">
        <f>0-I224</f>
        <v>-23209178.56</v>
      </c>
      <c r="J216" s="98">
        <f>J16-J91</f>
        <v>33627611.86</v>
      </c>
      <c r="K216" s="99" t="s">
        <v>17</v>
      </c>
    </row>
    <row r="217" spans="2:11" ht="12.75">
      <c r="B217" s="92"/>
      <c r="C217" s="100"/>
      <c r="D217" s="29"/>
      <c r="E217" s="29"/>
      <c r="F217" s="29"/>
      <c r="G217" s="29"/>
      <c r="H217" s="29"/>
      <c r="I217" s="29"/>
      <c r="J217" s="29"/>
      <c r="K217" s="29"/>
    </row>
    <row r="218" spans="2:12" ht="15">
      <c r="B218" s="201" t="s">
        <v>32</v>
      </c>
      <c r="C218" s="201"/>
      <c r="D218" s="201"/>
      <c r="E218" s="201"/>
      <c r="F218" s="201"/>
      <c r="G218" s="201"/>
      <c r="H218" s="201"/>
      <c r="I218" s="201"/>
      <c r="J218" s="201"/>
      <c r="K218" s="201"/>
      <c r="L218" s="78"/>
    </row>
    <row r="219" spans="2:12" ht="12.75">
      <c r="B219" s="37"/>
      <c r="C219" s="101"/>
      <c r="D219" s="38"/>
      <c r="E219" s="38"/>
      <c r="F219" s="38"/>
      <c r="G219" s="38"/>
      <c r="H219" s="38"/>
      <c r="I219" s="39"/>
      <c r="J219" s="39"/>
      <c r="K219" s="102" t="s">
        <v>27</v>
      </c>
      <c r="L219" s="103"/>
    </row>
    <row r="220" spans="2:12" ht="16.5" customHeight="1">
      <c r="B220" s="204" t="s">
        <v>39</v>
      </c>
      <c r="C220" s="203" t="s">
        <v>40</v>
      </c>
      <c r="D220" s="166" t="s">
        <v>45</v>
      </c>
      <c r="E220" s="167"/>
      <c r="F220" s="167"/>
      <c r="G220" s="168"/>
      <c r="H220" s="178"/>
      <c r="I220" s="203" t="s">
        <v>42</v>
      </c>
      <c r="J220" s="203" t="s">
        <v>23</v>
      </c>
      <c r="K220" s="205" t="s">
        <v>43</v>
      </c>
      <c r="L220" s="42"/>
    </row>
    <row r="221" spans="2:12" ht="16.5" customHeight="1">
      <c r="B221" s="204"/>
      <c r="C221" s="203"/>
      <c r="D221" s="169"/>
      <c r="E221" s="170"/>
      <c r="F221" s="170"/>
      <c r="G221" s="171"/>
      <c r="H221" s="179"/>
      <c r="I221" s="203"/>
      <c r="J221" s="203"/>
      <c r="K221" s="205"/>
      <c r="L221" s="42"/>
    </row>
    <row r="222" spans="2:12" ht="16.5" customHeight="1">
      <c r="B222" s="204"/>
      <c r="C222" s="203"/>
      <c r="D222" s="172"/>
      <c r="E222" s="173"/>
      <c r="F222" s="173"/>
      <c r="G222" s="174"/>
      <c r="H222" s="180"/>
      <c r="I222" s="203"/>
      <c r="J222" s="203"/>
      <c r="K222" s="205"/>
      <c r="L222" s="42"/>
    </row>
    <row r="223" spans="2:12" ht="13.5" thickBot="1">
      <c r="B223" s="43">
        <v>1</v>
      </c>
      <c r="C223" s="80">
        <v>2</v>
      </c>
      <c r="D223" s="175">
        <v>3</v>
      </c>
      <c r="E223" s="176"/>
      <c r="F223" s="176"/>
      <c r="G223" s="177"/>
      <c r="H223" s="45"/>
      <c r="I223" s="81" t="s">
        <v>2</v>
      </c>
      <c r="J223" s="81" t="s">
        <v>25</v>
      </c>
      <c r="K223" s="82" t="s">
        <v>26</v>
      </c>
      <c r="L223" s="48"/>
    </row>
    <row r="224" spans="2:11" ht="12.75" customHeight="1">
      <c r="B224" s="104" t="s">
        <v>33</v>
      </c>
      <c r="C224" s="50" t="s">
        <v>8</v>
      </c>
      <c r="D224" s="181" t="s">
        <v>17</v>
      </c>
      <c r="E224" s="182"/>
      <c r="F224" s="182"/>
      <c r="G224" s="183"/>
      <c r="H224" s="51"/>
      <c r="I224" s="105">
        <f>I226+I231+I235</f>
        <v>23209178.56</v>
      </c>
      <c r="J224" s="105">
        <f>J226+J231+J235</f>
        <v>-33627611.86</v>
      </c>
      <c r="K224" s="106">
        <f>K226+K231+K235</f>
        <v>56836790.42</v>
      </c>
    </row>
    <row r="225" spans="2:11" ht="12.75" customHeight="1">
      <c r="B225" s="107" t="s">
        <v>11</v>
      </c>
      <c r="C225" s="108"/>
      <c r="D225" s="184"/>
      <c r="E225" s="185"/>
      <c r="F225" s="185"/>
      <c r="G225" s="186"/>
      <c r="H225" s="109"/>
      <c r="I225" s="110"/>
      <c r="J225" s="111"/>
      <c r="K225" s="112"/>
    </row>
    <row r="226" spans="2:11" ht="12.75" customHeight="1">
      <c r="B226" s="107" t="s">
        <v>34</v>
      </c>
      <c r="C226" s="113" t="s">
        <v>12</v>
      </c>
      <c r="D226" s="187" t="s">
        <v>17</v>
      </c>
      <c r="E226" s="188"/>
      <c r="F226" s="188"/>
      <c r="G226" s="189"/>
      <c r="H226" s="114"/>
      <c r="I226" s="52">
        <v>8299200</v>
      </c>
      <c r="J226" s="52">
        <v>0</v>
      </c>
      <c r="K226" s="115">
        <v>8299200</v>
      </c>
    </row>
    <row r="227" spans="2:11" ht="12.75" customHeight="1">
      <c r="B227" s="107" t="s">
        <v>10</v>
      </c>
      <c r="C227" s="55"/>
      <c r="D227" s="198"/>
      <c r="E227" s="199"/>
      <c r="F227" s="199"/>
      <c r="G227" s="200"/>
      <c r="H227" s="116"/>
      <c r="I227" s="117"/>
      <c r="J227" s="118"/>
      <c r="K227" s="119"/>
    </row>
    <row r="228" spans="2:21" s="65" customFormat="1" ht="33.75">
      <c r="B228" s="13" t="s">
        <v>72</v>
      </c>
      <c r="C228" s="60" t="s">
        <v>12</v>
      </c>
      <c r="D228" s="5" t="s">
        <v>67</v>
      </c>
      <c r="E228" s="165" t="s">
        <v>71</v>
      </c>
      <c r="F228" s="149"/>
      <c r="G228" s="150"/>
      <c r="H228" s="15"/>
      <c r="I228" s="2">
        <v>-3777000</v>
      </c>
      <c r="J228" s="3"/>
      <c r="K228" s="61">
        <f>IF(IF(I228="",0,I228)=0,0,(IF(I228&gt;0,IF(J228&gt;I228,0,I228-J228),IF(J228&gt;I228,I228-J228,0))))</f>
        <v>-3777000</v>
      </c>
      <c r="L228" s="121"/>
      <c r="M228" s="63" t="str">
        <f>IF(D228="","000",D228)&amp;IF(E228="","00000000000000000",E228)</f>
        <v>00001030100050000810</v>
      </c>
      <c r="N228" s="64"/>
      <c r="O228" s="64"/>
      <c r="P228" s="64"/>
      <c r="Q228" s="64"/>
      <c r="R228" s="64"/>
      <c r="S228" s="64"/>
      <c r="T228" s="64"/>
      <c r="U228" s="64"/>
    </row>
    <row r="229" spans="2:21" s="65" customFormat="1" ht="45">
      <c r="B229" s="13" t="s">
        <v>73</v>
      </c>
      <c r="C229" s="60" t="s">
        <v>12</v>
      </c>
      <c r="D229" s="5" t="s">
        <v>67</v>
      </c>
      <c r="E229" s="165" t="s">
        <v>74</v>
      </c>
      <c r="F229" s="149"/>
      <c r="G229" s="150"/>
      <c r="H229" s="15"/>
      <c r="I229" s="2">
        <v>12076200</v>
      </c>
      <c r="J229" s="3"/>
      <c r="K229" s="61">
        <f>IF(IF(I229="",0,I229)=0,0,(IF(I229&gt;0,IF(J229&gt;I229,0,I229-J229),IF(J229&gt;I229,I229-J229,0))))</f>
        <v>12076200</v>
      </c>
      <c r="L229" s="121"/>
      <c r="M229" s="63" t="str">
        <f>IF(D229="","000",D229)&amp;IF(E229="","00000000000000000",E229)</f>
        <v>00001060502050000640</v>
      </c>
      <c r="N229" s="64"/>
      <c r="O229" s="64"/>
      <c r="P229" s="64"/>
      <c r="Q229" s="64"/>
      <c r="R229" s="64"/>
      <c r="S229" s="64"/>
      <c r="T229" s="64"/>
      <c r="U229" s="64"/>
    </row>
    <row r="230" spans="2:12" ht="6" customHeight="1" hidden="1">
      <c r="B230" s="120"/>
      <c r="C230" s="122"/>
      <c r="D230" s="123"/>
      <c r="E230" s="195"/>
      <c r="F230" s="196"/>
      <c r="G230" s="196"/>
      <c r="H230" s="197"/>
      <c r="I230" s="124"/>
      <c r="J230" s="125"/>
      <c r="K230" s="126"/>
      <c r="L230" s="127"/>
    </row>
    <row r="231" spans="2:11" ht="12.75" customHeight="1">
      <c r="B231" s="107" t="s">
        <v>35</v>
      </c>
      <c r="C231" s="55" t="s">
        <v>13</v>
      </c>
      <c r="D231" s="218" t="s">
        <v>17</v>
      </c>
      <c r="E231" s="219"/>
      <c r="F231" s="219"/>
      <c r="G231" s="220"/>
      <c r="H231" s="116"/>
      <c r="I231" s="52">
        <v>0</v>
      </c>
      <c r="J231" s="52">
        <v>0</v>
      </c>
      <c r="K231" s="14">
        <v>0</v>
      </c>
    </row>
    <row r="232" spans="2:11" ht="12.75" customHeight="1">
      <c r="B232" s="107" t="s">
        <v>10</v>
      </c>
      <c r="C232" s="55"/>
      <c r="D232" s="198"/>
      <c r="E232" s="199"/>
      <c r="F232" s="199"/>
      <c r="G232" s="200"/>
      <c r="H232" s="116"/>
      <c r="I232" s="117"/>
      <c r="J232" s="118"/>
      <c r="K232" s="119"/>
    </row>
    <row r="233" spans="2:21" s="65" customFormat="1" ht="12.75">
      <c r="B233" s="153"/>
      <c r="C233" s="154" t="s">
        <v>13</v>
      </c>
      <c r="D233" s="155"/>
      <c r="E233" s="215"/>
      <c r="F233" s="216"/>
      <c r="G233" s="217"/>
      <c r="H233" s="156"/>
      <c r="I233" s="157"/>
      <c r="J233" s="158"/>
      <c r="K233" s="159">
        <f>IF(IF(I233="",0,I233)=0,0,(IF(I233&gt;0,IF(J233&gt;I233,0,I233-J233),IF(J233&gt;I233,I233-J233,0))))</f>
        <v>0</v>
      </c>
      <c r="L233" s="160"/>
      <c r="M233" s="161" t="str">
        <f>IF(D233="","000",D233)&amp;IF(E233="","00000000000000000",E233)</f>
        <v>00000000000000000000</v>
      </c>
      <c r="N233" s="162"/>
      <c r="O233" s="162"/>
      <c r="P233" s="162"/>
      <c r="Q233" s="162"/>
      <c r="R233" s="162"/>
      <c r="S233" s="162"/>
      <c r="T233" s="162"/>
      <c r="U233" s="162"/>
    </row>
    <row r="234" spans="2:12" ht="6" customHeight="1" hidden="1">
      <c r="B234" s="120"/>
      <c r="C234" s="60"/>
      <c r="D234" s="123"/>
      <c r="E234" s="195"/>
      <c r="F234" s="196"/>
      <c r="G234" s="196"/>
      <c r="H234" s="197"/>
      <c r="I234" s="124"/>
      <c r="J234" s="125"/>
      <c r="K234" s="126"/>
      <c r="L234" s="127"/>
    </row>
    <row r="235" spans="2:11" ht="12.75" customHeight="1">
      <c r="B235" s="107" t="s">
        <v>16</v>
      </c>
      <c r="C235" s="55" t="s">
        <v>9</v>
      </c>
      <c r="D235" s="212" t="s">
        <v>53</v>
      </c>
      <c r="E235" s="213"/>
      <c r="F235" s="213"/>
      <c r="G235" s="214"/>
      <c r="H235" s="128"/>
      <c r="I235" s="52">
        <v>14909978.56</v>
      </c>
      <c r="J235" s="52">
        <v>-33627611.86</v>
      </c>
      <c r="K235" s="14">
        <f>IF(IF(I235="",0,I235)=0,0,(IF(I235&gt;0,IF(J235&gt;I235,0,I235-J235),IF(J235&gt;I235,I235-J235,0))))</f>
        <v>48537590.42</v>
      </c>
    </row>
    <row r="236" spans="2:11" ht="22.5">
      <c r="B236" s="107" t="s">
        <v>54</v>
      </c>
      <c r="C236" s="55" t="s">
        <v>9</v>
      </c>
      <c r="D236" s="212" t="s">
        <v>55</v>
      </c>
      <c r="E236" s="213"/>
      <c r="F236" s="213"/>
      <c r="G236" s="214"/>
      <c r="H236" s="128"/>
      <c r="I236" s="52">
        <v>14909978.56</v>
      </c>
      <c r="J236" s="52">
        <v>-33627611.86</v>
      </c>
      <c r="K236" s="14">
        <f>IF(IF(I236="",0,I236)=0,0,(IF(I236&gt;0,IF(J236&gt;I236,0,I236-J236),IF(J236&gt;I236,I236-J236,0))))</f>
        <v>48537590.42</v>
      </c>
    </row>
    <row r="237" spans="2:11" ht="35.25" customHeight="1">
      <c r="B237" s="107" t="s">
        <v>57</v>
      </c>
      <c r="C237" s="55" t="s">
        <v>9</v>
      </c>
      <c r="D237" s="212" t="s">
        <v>56</v>
      </c>
      <c r="E237" s="213"/>
      <c r="F237" s="213"/>
      <c r="G237" s="214"/>
      <c r="H237" s="128"/>
      <c r="I237" s="52">
        <v>0</v>
      </c>
      <c r="J237" s="52">
        <v>0</v>
      </c>
      <c r="K237" s="14">
        <f>IF(IF(I237="",0,I237)=0,0,(IF(I237&gt;0,IF(J237&gt;I237,0,I237-J237),IF(J237&gt;I237,I237-J237,0))))</f>
        <v>0</v>
      </c>
    </row>
    <row r="238" spans="2:13" ht="22.5">
      <c r="B238" s="147" t="s">
        <v>70</v>
      </c>
      <c r="C238" s="129" t="s">
        <v>14</v>
      </c>
      <c r="D238" s="6" t="s">
        <v>67</v>
      </c>
      <c r="E238" s="151" t="s">
        <v>69</v>
      </c>
      <c r="F238" s="148"/>
      <c r="G238" s="164"/>
      <c r="H238" s="17"/>
      <c r="I238" s="1">
        <v>-775827327.94</v>
      </c>
      <c r="J238" s="1">
        <v>-310091877.34</v>
      </c>
      <c r="K238" s="130" t="s">
        <v>17</v>
      </c>
      <c r="L238" s="131"/>
      <c r="M238" s="132" t="str">
        <f>IF(D238="","000",D238)&amp;IF(E238="","00000000000000000",E238)</f>
        <v>00001050201050000510</v>
      </c>
    </row>
    <row r="239" spans="2:13" ht="22.5">
      <c r="B239" s="147" t="s">
        <v>66</v>
      </c>
      <c r="C239" s="129" t="s">
        <v>15</v>
      </c>
      <c r="D239" s="6" t="s">
        <v>67</v>
      </c>
      <c r="E239" s="151" t="s">
        <v>68</v>
      </c>
      <c r="F239" s="148"/>
      <c r="G239" s="164"/>
      <c r="H239" s="17"/>
      <c r="I239" s="4">
        <v>790737306.5</v>
      </c>
      <c r="J239" s="4">
        <v>276464265.48</v>
      </c>
      <c r="K239" s="133" t="s">
        <v>17</v>
      </c>
      <c r="L239" s="134"/>
      <c r="M239" s="132" t="str">
        <f>IF(D239="","000",D239)&amp;IF(E239="","00000000000000000",E239)</f>
        <v>00001050201050000610</v>
      </c>
    </row>
    <row r="240" spans="2:12" ht="0.75" customHeight="1" thickBot="1">
      <c r="B240" s="92"/>
      <c r="C240" s="67"/>
      <c r="D240" s="135"/>
      <c r="E240" s="193"/>
      <c r="F240" s="193"/>
      <c r="G240" s="193"/>
      <c r="H240" s="202"/>
      <c r="I240" s="136"/>
      <c r="J240" s="136"/>
      <c r="K240" s="137"/>
      <c r="L240" s="21"/>
    </row>
    <row r="241" spans="2:13" ht="12.75">
      <c r="B241" s="92"/>
      <c r="C241" s="100"/>
      <c r="D241" s="29"/>
      <c r="E241" s="29"/>
      <c r="F241" s="29"/>
      <c r="G241" s="29"/>
      <c r="H241" s="29"/>
      <c r="I241" s="29"/>
      <c r="J241" s="29"/>
      <c r="K241" s="29"/>
      <c r="L241" s="138"/>
      <c r="M241" s="138"/>
    </row>
    <row r="242" spans="2:13" ht="21.75" customHeight="1">
      <c r="B242" s="139" t="s">
        <v>48</v>
      </c>
      <c r="C242" s="225"/>
      <c r="D242" s="225"/>
      <c r="E242" s="225"/>
      <c r="F242" s="100"/>
      <c r="G242" s="100"/>
      <c r="H242" s="29"/>
      <c r="I242" s="140" t="s">
        <v>50</v>
      </c>
      <c r="J242" s="141"/>
      <c r="K242" s="144"/>
      <c r="L242" s="138"/>
      <c r="M242" s="138"/>
    </row>
    <row r="243" spans="2:13" ht="12.75">
      <c r="B243" s="24" t="s">
        <v>46</v>
      </c>
      <c r="C243" s="224" t="s">
        <v>47</v>
      </c>
      <c r="D243" s="224"/>
      <c r="E243" s="224"/>
      <c r="F243" s="100"/>
      <c r="G243" s="100"/>
      <c r="H243" s="29"/>
      <c r="I243" s="29"/>
      <c r="J243" s="142" t="s">
        <v>51</v>
      </c>
      <c r="K243" s="100" t="s">
        <v>47</v>
      </c>
      <c r="L243" s="138"/>
      <c r="M243" s="138"/>
    </row>
    <row r="244" spans="2:13" ht="12.75">
      <c r="B244" s="24"/>
      <c r="C244" s="100"/>
      <c r="D244" s="29"/>
      <c r="E244" s="29"/>
      <c r="F244" s="29"/>
      <c r="G244" s="29"/>
      <c r="H244" s="29"/>
      <c r="I244" s="29"/>
      <c r="J244" s="29"/>
      <c r="K244" s="29"/>
      <c r="L244" s="138"/>
      <c r="M244" s="138"/>
    </row>
    <row r="245" spans="2:13" ht="21.75" customHeight="1">
      <c r="B245" s="24" t="s">
        <v>49</v>
      </c>
      <c r="C245" s="226"/>
      <c r="D245" s="226"/>
      <c r="E245" s="226"/>
      <c r="F245" s="143"/>
      <c r="G245" s="143"/>
      <c r="H245" s="29"/>
      <c r="I245" s="29"/>
      <c r="J245" s="29"/>
      <c r="K245" s="29"/>
      <c r="L245" s="138"/>
      <c r="M245" s="138"/>
    </row>
    <row r="246" spans="2:13" ht="12.75">
      <c r="B246" s="24" t="s">
        <v>46</v>
      </c>
      <c r="C246" s="224" t="s">
        <v>47</v>
      </c>
      <c r="D246" s="224"/>
      <c r="E246" s="224"/>
      <c r="F246" s="100"/>
      <c r="G246" s="100"/>
      <c r="H246" s="29"/>
      <c r="I246" s="29"/>
      <c r="J246" s="29"/>
      <c r="K246" s="29"/>
      <c r="L246" s="138"/>
      <c r="M246" s="138"/>
    </row>
    <row r="247" spans="2:13" ht="12.75">
      <c r="B247" s="24"/>
      <c r="C247" s="100"/>
      <c r="D247" s="29"/>
      <c r="E247" s="29"/>
      <c r="F247" s="29"/>
      <c r="G247" s="29"/>
      <c r="H247" s="29"/>
      <c r="I247" s="29"/>
      <c r="J247" s="29"/>
      <c r="K247" s="29"/>
      <c r="L247" s="138"/>
      <c r="M247" s="138"/>
    </row>
    <row r="248" spans="2:13" ht="12.75">
      <c r="B248" s="24" t="s">
        <v>31</v>
      </c>
      <c r="C248" s="100"/>
      <c r="D248" s="29"/>
      <c r="E248" s="29"/>
      <c r="F248" s="29"/>
      <c r="G248" s="29"/>
      <c r="H248" s="29"/>
      <c r="I248" s="29"/>
      <c r="J248" s="29"/>
      <c r="K248" s="29"/>
      <c r="L248" s="138"/>
      <c r="M248" s="138"/>
    </row>
    <row r="249" spans="2:13" ht="12.75">
      <c r="B249" s="92"/>
      <c r="C249" s="100"/>
      <c r="D249" s="29"/>
      <c r="E249" s="29"/>
      <c r="F249" s="29"/>
      <c r="G249" s="29"/>
      <c r="H249" s="29"/>
      <c r="I249" s="29"/>
      <c r="J249" s="29"/>
      <c r="K249" s="29"/>
      <c r="L249" s="138"/>
      <c r="M249" s="138"/>
    </row>
    <row r="250" spans="12:13" ht="12.75">
      <c r="L250" s="138"/>
      <c r="M250" s="138"/>
    </row>
    <row r="251" spans="12:13" ht="12.75">
      <c r="L251" s="138"/>
      <c r="M251" s="138"/>
    </row>
    <row r="252" spans="12:13" ht="12.75">
      <c r="L252" s="138"/>
      <c r="M252" s="138"/>
    </row>
    <row r="253" spans="12:13" ht="12.75">
      <c r="L253" s="138"/>
      <c r="M253" s="138"/>
    </row>
    <row r="254" spans="12:13" ht="12.75">
      <c r="L254" s="138"/>
      <c r="M254" s="138"/>
    </row>
    <row r="255" spans="12:13" ht="12.75">
      <c r="L255" s="138"/>
      <c r="M255" s="138"/>
    </row>
  </sheetData>
  <sheetProtection/>
  <mergeCells count="124">
    <mergeCell ref="C246:E246"/>
    <mergeCell ref="C242:E242"/>
    <mergeCell ref="C245:E245"/>
    <mergeCell ref="C243:E243"/>
    <mergeCell ref="K12:K14"/>
    <mergeCell ref="I12:I14"/>
    <mergeCell ref="E233:G233"/>
    <mergeCell ref="D231:G231"/>
    <mergeCell ref="D232:G232"/>
    <mergeCell ref="D92:G92"/>
    <mergeCell ref="D216:G216"/>
    <mergeCell ref="C220:C222"/>
    <mergeCell ref="K220:K222"/>
    <mergeCell ref="J220:J222"/>
    <mergeCell ref="B87:B89"/>
    <mergeCell ref="D90:G90"/>
    <mergeCell ref="D91:G91"/>
    <mergeCell ref="J87:J89"/>
    <mergeCell ref="B2:J2"/>
    <mergeCell ref="C6:I6"/>
    <mergeCell ref="C7:I7"/>
    <mergeCell ref="C4:E4"/>
    <mergeCell ref="H4:I4"/>
    <mergeCell ref="C12:C14"/>
    <mergeCell ref="D227:G227"/>
    <mergeCell ref="B10:K10"/>
    <mergeCell ref="E234:H234"/>
    <mergeCell ref="E240:H240"/>
    <mergeCell ref="J12:J14"/>
    <mergeCell ref="B12:B14"/>
    <mergeCell ref="I87:I89"/>
    <mergeCell ref="C87:C89"/>
    <mergeCell ref="B85:K85"/>
    <mergeCell ref="K87:K89"/>
    <mergeCell ref="D224:G224"/>
    <mergeCell ref="D225:G225"/>
    <mergeCell ref="D226:G226"/>
    <mergeCell ref="E52:G52"/>
    <mergeCell ref="E53:G53"/>
    <mergeCell ref="D87:G89"/>
    <mergeCell ref="E83:H83"/>
    <mergeCell ref="B218:K218"/>
    <mergeCell ref="I220:I222"/>
    <mergeCell ref="B220:B222"/>
    <mergeCell ref="D220:G222"/>
    <mergeCell ref="D223:G223"/>
    <mergeCell ref="E43:G43"/>
    <mergeCell ref="H12:H14"/>
    <mergeCell ref="H87:H89"/>
    <mergeCell ref="H220:H222"/>
    <mergeCell ref="D12:G14"/>
    <mergeCell ref="D15:G15"/>
    <mergeCell ref="D16:G16"/>
    <mergeCell ref="D17:G17"/>
    <mergeCell ref="E239:G239"/>
    <mergeCell ref="E238:G238"/>
    <mergeCell ref="E228:G228"/>
    <mergeCell ref="E229:G229"/>
    <mergeCell ref="E230:H230"/>
    <mergeCell ref="D235:G235"/>
    <mergeCell ref="D236:G236"/>
    <mergeCell ref="D237:G23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  <mergeCell ref="E39:G39"/>
    <mergeCell ref="E40:G40"/>
    <mergeCell ref="E41:G41"/>
    <mergeCell ref="E42:G42"/>
    <mergeCell ref="E44:G44"/>
    <mergeCell ref="E45:G45"/>
    <mergeCell ref="E46:G46"/>
    <mergeCell ref="E47:G47"/>
    <mergeCell ref="E48:G48"/>
    <mergeCell ref="E49:G49"/>
    <mergeCell ref="E50:G50"/>
    <mergeCell ref="E51:G51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E65:G65"/>
    <mergeCell ref="E66:G66"/>
    <mergeCell ref="E67:G67"/>
    <mergeCell ref="E68:G68"/>
    <mergeCell ref="E69:G69"/>
    <mergeCell ref="E70:G70"/>
    <mergeCell ref="E71:G71"/>
    <mergeCell ref="E72:G72"/>
    <mergeCell ref="E73:G73"/>
    <mergeCell ref="E74:G74"/>
    <mergeCell ref="E75:G75"/>
    <mergeCell ref="E76:G76"/>
    <mergeCell ref="E81:G81"/>
    <mergeCell ref="E82:G82"/>
    <mergeCell ref="E77:G77"/>
    <mergeCell ref="E78:G78"/>
    <mergeCell ref="E79:G79"/>
    <mergeCell ref="E80:G80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83" max="255" man="1"/>
    <brk id="2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U2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0.875" style="18" customWidth="1"/>
    <col min="2" max="2" width="44.75390625" style="18" customWidth="1"/>
    <col min="3" max="3" width="5.75390625" style="18" customWidth="1"/>
    <col min="4" max="4" width="4.75390625" style="18" customWidth="1"/>
    <col min="5" max="5" width="5.75390625" style="18" customWidth="1"/>
    <col min="6" max="6" width="10.75390625" style="18" customWidth="1"/>
    <col min="7" max="8" width="4.75390625" style="18" customWidth="1"/>
    <col min="9" max="11" width="19.75390625" style="18" customWidth="1"/>
    <col min="12" max="12" width="24.25390625" style="19" hidden="1" customWidth="1"/>
    <col min="13" max="13" width="51.125" style="19" hidden="1" customWidth="1"/>
    <col min="14" max="14" width="56.75390625" style="19" hidden="1" customWidth="1"/>
    <col min="15" max="20" width="9.125" style="19" hidden="1" customWidth="1"/>
    <col min="21" max="21" width="0" style="19" hidden="1" customWidth="1"/>
    <col min="22" max="22" width="0.875" style="18" customWidth="1"/>
    <col min="23" max="16384" width="9.125" style="18" customWidth="1"/>
  </cols>
  <sheetData>
    <row r="1" ht="4.5" customHeight="1"/>
    <row r="2" spans="2:13" ht="15.75" thickBot="1">
      <c r="B2" s="206" t="s">
        <v>36</v>
      </c>
      <c r="C2" s="206"/>
      <c r="D2" s="206"/>
      <c r="E2" s="206"/>
      <c r="F2" s="206"/>
      <c r="G2" s="206"/>
      <c r="H2" s="206"/>
      <c r="I2" s="206"/>
      <c r="J2" s="207"/>
      <c r="K2" s="20" t="s">
        <v>3</v>
      </c>
      <c r="L2" s="21"/>
      <c r="M2" s="22"/>
    </row>
    <row r="3" spans="2:13" ht="12.75">
      <c r="B3" s="23"/>
      <c r="C3" s="24"/>
      <c r="D3" s="25"/>
      <c r="E3" s="25"/>
      <c r="F3" s="25"/>
      <c r="G3" s="25"/>
      <c r="H3" s="25"/>
      <c r="I3" s="26"/>
      <c r="J3" s="26"/>
      <c r="K3" s="27" t="s">
        <v>19</v>
      </c>
      <c r="L3" s="21" t="s">
        <v>64</v>
      </c>
      <c r="M3" s="22"/>
    </row>
    <row r="4" spans="2:13" ht="12.75">
      <c r="B4" s="28" t="s">
        <v>52</v>
      </c>
      <c r="C4" s="210" t="s">
        <v>61</v>
      </c>
      <c r="D4" s="210"/>
      <c r="E4" s="210"/>
      <c r="F4" s="29"/>
      <c r="G4" s="29"/>
      <c r="H4" s="211"/>
      <c r="I4" s="211"/>
      <c r="J4" s="28" t="s">
        <v>22</v>
      </c>
      <c r="K4" s="152">
        <v>45047</v>
      </c>
      <c r="L4" s="21" t="s">
        <v>8</v>
      </c>
      <c r="M4" s="22"/>
    </row>
    <row r="5" spans="2:13" ht="12.75">
      <c r="B5" s="24"/>
      <c r="C5" s="24"/>
      <c r="D5" s="24"/>
      <c r="E5" s="24"/>
      <c r="F5" s="24"/>
      <c r="G5" s="24"/>
      <c r="H5" s="24"/>
      <c r="I5" s="30"/>
      <c r="J5" s="31" t="s">
        <v>21</v>
      </c>
      <c r="K5" s="145"/>
      <c r="L5" s="21" t="s">
        <v>65</v>
      </c>
      <c r="M5" s="22"/>
    </row>
    <row r="6" spans="2:14" ht="22.5">
      <c r="B6" s="24" t="s">
        <v>37</v>
      </c>
      <c r="C6" s="208" t="s">
        <v>62</v>
      </c>
      <c r="D6" s="208"/>
      <c r="E6" s="208"/>
      <c r="F6" s="208"/>
      <c r="G6" s="208"/>
      <c r="H6" s="208"/>
      <c r="I6" s="208"/>
      <c r="J6" s="31" t="s">
        <v>30</v>
      </c>
      <c r="K6" s="146"/>
      <c r="L6" s="21"/>
      <c r="M6" s="22"/>
      <c r="N6" s="33" t="s">
        <v>62</v>
      </c>
    </row>
    <row r="7" spans="2:14" ht="12.75">
      <c r="B7" s="24" t="s">
        <v>38</v>
      </c>
      <c r="C7" s="209" t="s">
        <v>60</v>
      </c>
      <c r="D7" s="209"/>
      <c r="E7" s="209"/>
      <c r="F7" s="209"/>
      <c r="G7" s="209"/>
      <c r="H7" s="209"/>
      <c r="I7" s="209"/>
      <c r="J7" s="31" t="s">
        <v>58</v>
      </c>
      <c r="K7" s="146"/>
      <c r="L7" s="21" t="s">
        <v>64</v>
      </c>
      <c r="M7" s="22"/>
      <c r="N7" s="33" t="s">
        <v>60</v>
      </c>
    </row>
    <row r="8" spans="2:12" ht="12.75">
      <c r="B8" s="34" t="s">
        <v>59</v>
      </c>
      <c r="C8" s="24"/>
      <c r="D8" s="24"/>
      <c r="E8" s="24"/>
      <c r="F8" s="24"/>
      <c r="G8" s="24"/>
      <c r="H8" s="24"/>
      <c r="I8" s="30"/>
      <c r="J8" s="31"/>
      <c r="K8" s="32"/>
      <c r="L8" s="21"/>
    </row>
    <row r="9" spans="2:12" ht="13.5" thickBot="1">
      <c r="B9" s="24" t="s">
        <v>1</v>
      </c>
      <c r="C9" s="24"/>
      <c r="D9" s="24"/>
      <c r="E9" s="24"/>
      <c r="F9" s="24"/>
      <c r="G9" s="24"/>
      <c r="H9" s="24"/>
      <c r="I9" s="30"/>
      <c r="J9" s="30"/>
      <c r="K9" s="35" t="s">
        <v>0</v>
      </c>
      <c r="L9" s="21"/>
    </row>
    <row r="10" spans="2:12" ht="15">
      <c r="B10" s="201" t="s">
        <v>29</v>
      </c>
      <c r="C10" s="201"/>
      <c r="D10" s="201"/>
      <c r="E10" s="201"/>
      <c r="F10" s="201"/>
      <c r="G10" s="201"/>
      <c r="H10" s="201"/>
      <c r="I10" s="201"/>
      <c r="J10" s="201"/>
      <c r="K10" s="201"/>
      <c r="L10" s="36" t="s">
        <v>63</v>
      </c>
    </row>
    <row r="11" spans="2:12" ht="12.75">
      <c r="B11" s="37"/>
      <c r="C11" s="37"/>
      <c r="D11" s="38"/>
      <c r="E11" s="38"/>
      <c r="F11" s="38"/>
      <c r="G11" s="38"/>
      <c r="H11" s="38"/>
      <c r="I11" s="39"/>
      <c r="J11" s="39"/>
      <c r="K11" s="40"/>
      <c r="L11" s="41"/>
    </row>
    <row r="12" spans="2:12" ht="12.75" customHeight="1">
      <c r="B12" s="204" t="s">
        <v>39</v>
      </c>
      <c r="C12" s="203" t="s">
        <v>40</v>
      </c>
      <c r="D12" s="203" t="s">
        <v>41</v>
      </c>
      <c r="E12" s="203"/>
      <c r="F12" s="203"/>
      <c r="G12" s="203"/>
      <c r="H12" s="203"/>
      <c r="I12" s="203" t="s">
        <v>42</v>
      </c>
      <c r="J12" s="203" t="s">
        <v>23</v>
      </c>
      <c r="K12" s="205" t="s">
        <v>43</v>
      </c>
      <c r="L12" s="42"/>
    </row>
    <row r="13" spans="2:12" ht="12.75">
      <c r="B13" s="204"/>
      <c r="C13" s="203"/>
      <c r="D13" s="203"/>
      <c r="E13" s="203"/>
      <c r="F13" s="203"/>
      <c r="G13" s="203"/>
      <c r="H13" s="203"/>
      <c r="I13" s="203"/>
      <c r="J13" s="203"/>
      <c r="K13" s="205"/>
      <c r="L13" s="42"/>
    </row>
    <row r="14" spans="2:12" ht="12.75">
      <c r="B14" s="204"/>
      <c r="C14" s="203"/>
      <c r="D14" s="203"/>
      <c r="E14" s="203"/>
      <c r="F14" s="203"/>
      <c r="G14" s="203"/>
      <c r="H14" s="203"/>
      <c r="I14" s="203"/>
      <c r="J14" s="203"/>
      <c r="K14" s="205"/>
      <c r="L14" s="42"/>
    </row>
    <row r="15" spans="2:12" ht="13.5" thickBot="1">
      <c r="B15" s="43">
        <v>1</v>
      </c>
      <c r="C15" s="44">
        <v>2</v>
      </c>
      <c r="D15" s="227">
        <v>3</v>
      </c>
      <c r="E15" s="227"/>
      <c r="F15" s="227"/>
      <c r="G15" s="227"/>
      <c r="H15" s="227"/>
      <c r="I15" s="46" t="s">
        <v>2</v>
      </c>
      <c r="J15" s="46" t="s">
        <v>25</v>
      </c>
      <c r="K15" s="47" t="s">
        <v>26</v>
      </c>
      <c r="L15" s="48"/>
    </row>
    <row r="16" spans="2:11" ht="12.75">
      <c r="B16" s="49" t="s">
        <v>28</v>
      </c>
      <c r="C16" s="50" t="s">
        <v>6</v>
      </c>
      <c r="D16" s="181" t="s">
        <v>17</v>
      </c>
      <c r="E16" s="182"/>
      <c r="F16" s="182"/>
      <c r="G16" s="182"/>
      <c r="H16" s="183"/>
      <c r="I16" s="52">
        <v>763751127.94</v>
      </c>
      <c r="J16" s="52">
        <v>280811220.91</v>
      </c>
      <c r="K16" s="53">
        <v>483151367.31</v>
      </c>
    </row>
    <row r="17" spans="2:11" ht="12.75">
      <c r="B17" s="54" t="s">
        <v>4</v>
      </c>
      <c r="C17" s="55"/>
      <c r="D17" s="190"/>
      <c r="E17" s="191"/>
      <c r="F17" s="191"/>
      <c r="G17" s="191"/>
      <c r="H17" s="192"/>
      <c r="I17" s="57"/>
      <c r="J17" s="58"/>
      <c r="K17" s="59"/>
    </row>
    <row r="18" spans="2:21" s="65" customFormat="1" ht="78.75">
      <c r="B18" s="10" t="s">
        <v>180</v>
      </c>
      <c r="C18" s="60" t="s">
        <v>6</v>
      </c>
      <c r="D18" s="7" t="s">
        <v>67</v>
      </c>
      <c r="E18" s="163" t="s">
        <v>181</v>
      </c>
      <c r="F18" s="149"/>
      <c r="G18" s="149"/>
      <c r="H18" s="150"/>
      <c r="I18" s="2">
        <v>182179496</v>
      </c>
      <c r="J18" s="3">
        <v>36621536.77</v>
      </c>
      <c r="K18" s="61">
        <f>IF(IF(I18="",0,I18)=0,0,(IF(I18&gt;0,IF(J18&gt;I18,0,I18-J18),IF(J18&gt;I18,I18-J18,0))))</f>
        <v>145557959.23</v>
      </c>
      <c r="L18" s="62"/>
      <c r="M18" s="63" t="str">
        <f>IF(D18="","000",D18)&amp;IF(E18="","00000000000000000",E18)</f>
        <v>00010102010010000110</v>
      </c>
      <c r="N18" s="64"/>
      <c r="O18" s="64"/>
      <c r="P18" s="64"/>
      <c r="Q18" s="64"/>
      <c r="R18" s="64"/>
      <c r="S18" s="64"/>
      <c r="T18" s="64"/>
      <c r="U18" s="64"/>
    </row>
    <row r="19" spans="2:21" s="65" customFormat="1" ht="90">
      <c r="B19" s="10" t="s">
        <v>183</v>
      </c>
      <c r="C19" s="60" t="s">
        <v>6</v>
      </c>
      <c r="D19" s="7" t="s">
        <v>67</v>
      </c>
      <c r="E19" s="163" t="s">
        <v>182</v>
      </c>
      <c r="F19" s="149"/>
      <c r="G19" s="149"/>
      <c r="H19" s="150"/>
      <c r="I19" s="2">
        <v>1131336</v>
      </c>
      <c r="J19" s="3">
        <v>112867.77</v>
      </c>
      <c r="K19" s="61">
        <f>IF(IF(I19="",0,I19)=0,0,(IF(I19&gt;0,IF(J19&gt;I19,0,I19-J19),IF(J19&gt;I19,I19-J19,0))))</f>
        <v>1018468.23</v>
      </c>
      <c r="L19" s="62"/>
      <c r="M19" s="63" t="str">
        <f>IF(D19="","000",D19)&amp;IF(E19="","00000000000000000",E19)</f>
        <v>00010102020010000110</v>
      </c>
      <c r="N19" s="64"/>
      <c r="O19" s="64"/>
      <c r="P19" s="64"/>
      <c r="Q19" s="64"/>
      <c r="R19" s="64"/>
      <c r="S19" s="64"/>
      <c r="T19" s="64"/>
      <c r="U19" s="64"/>
    </row>
    <row r="20" spans="2:21" s="65" customFormat="1" ht="33.75">
      <c r="B20" s="10" t="s">
        <v>184</v>
      </c>
      <c r="C20" s="60" t="s">
        <v>6</v>
      </c>
      <c r="D20" s="7" t="s">
        <v>67</v>
      </c>
      <c r="E20" s="163" t="s">
        <v>185</v>
      </c>
      <c r="F20" s="149"/>
      <c r="G20" s="149"/>
      <c r="H20" s="150"/>
      <c r="I20" s="2">
        <v>5245238</v>
      </c>
      <c r="J20" s="3">
        <v>-354004.59</v>
      </c>
      <c r="K20" s="61">
        <f>IF(IF(I20="",0,I20)=0,0,(IF(I20&gt;0,IF(J20&gt;I20,0,I20-J20),IF(J20&gt;I20,I20-J20,0))))</f>
        <v>5599242.59</v>
      </c>
      <c r="L20" s="62"/>
      <c r="M20" s="63" t="str">
        <f>IF(D20="","000",D20)&amp;IF(E20="","00000000000000000",E20)</f>
        <v>00010102030010000110</v>
      </c>
      <c r="N20" s="64"/>
      <c r="O20" s="64"/>
      <c r="P20" s="64"/>
      <c r="Q20" s="64"/>
      <c r="R20" s="64"/>
      <c r="S20" s="64"/>
      <c r="T20" s="64"/>
      <c r="U20" s="64"/>
    </row>
    <row r="21" spans="2:21" s="65" customFormat="1" ht="67.5">
      <c r="B21" s="10" t="s">
        <v>187</v>
      </c>
      <c r="C21" s="60" t="s">
        <v>6</v>
      </c>
      <c r="D21" s="7" t="s">
        <v>67</v>
      </c>
      <c r="E21" s="163" t="s">
        <v>186</v>
      </c>
      <c r="F21" s="149"/>
      <c r="G21" s="149"/>
      <c r="H21" s="150"/>
      <c r="I21" s="2">
        <v>2459700</v>
      </c>
      <c r="J21" s="3">
        <v>484604.55</v>
      </c>
      <c r="K21" s="61">
        <f>IF(IF(I21="",0,I21)=0,0,(IF(I21&gt;0,IF(J21&gt;I21,0,I21-J21),IF(J21&gt;I21,I21-J21,0))))</f>
        <v>1975095.45</v>
      </c>
      <c r="L21" s="62"/>
      <c r="M21" s="63" t="str">
        <f>IF(D21="","000",D21)&amp;IF(E21="","00000000000000000",E21)</f>
        <v>00010102040010000110</v>
      </c>
      <c r="N21" s="64"/>
      <c r="O21" s="64"/>
      <c r="P21" s="64"/>
      <c r="Q21" s="64"/>
      <c r="R21" s="64"/>
      <c r="S21" s="64"/>
      <c r="T21" s="64"/>
      <c r="U21" s="64"/>
    </row>
    <row r="22" spans="2:21" s="65" customFormat="1" ht="101.25">
      <c r="B22" s="10" t="s">
        <v>189</v>
      </c>
      <c r="C22" s="60" t="s">
        <v>6</v>
      </c>
      <c r="D22" s="7" t="s">
        <v>67</v>
      </c>
      <c r="E22" s="163" t="s">
        <v>188</v>
      </c>
      <c r="F22" s="149"/>
      <c r="G22" s="149"/>
      <c r="H22" s="150"/>
      <c r="I22" s="2">
        <v>938430</v>
      </c>
      <c r="J22" s="3">
        <v>0</v>
      </c>
      <c r="K22" s="61">
        <f>IF(IF(I22="",0,I22)=0,0,(IF(I22&gt;0,IF(J22&gt;I22,0,I22-J22),IF(J22&gt;I22,I22-J22,0))))</f>
        <v>938430</v>
      </c>
      <c r="L22" s="62"/>
      <c r="M22" s="63" t="str">
        <f>IF(D22="","000",D22)&amp;IF(E22="","00000000000000000",E22)</f>
        <v>00010102080010000110</v>
      </c>
      <c r="N22" s="64"/>
      <c r="O22" s="64"/>
      <c r="P22" s="64"/>
      <c r="Q22" s="64"/>
      <c r="R22" s="64"/>
      <c r="S22" s="64"/>
      <c r="T22" s="64"/>
      <c r="U22" s="64"/>
    </row>
    <row r="23" spans="2:21" s="65" customFormat="1" ht="45">
      <c r="B23" s="10" t="s">
        <v>191</v>
      </c>
      <c r="C23" s="60" t="s">
        <v>6</v>
      </c>
      <c r="D23" s="7" t="s">
        <v>67</v>
      </c>
      <c r="E23" s="163" t="s">
        <v>190</v>
      </c>
      <c r="F23" s="149"/>
      <c r="G23" s="149"/>
      <c r="H23" s="150"/>
      <c r="I23" s="2">
        <v>0</v>
      </c>
      <c r="J23" s="3">
        <v>32645.25</v>
      </c>
      <c r="K23" s="61">
        <f>IF(IF(I23="",0,I23)=0,0,(IF(I23&gt;0,IF(J23&gt;I23,0,I23-J23),IF(J23&gt;I23,I23-J23,0))))</f>
        <v>0</v>
      </c>
      <c r="L23" s="62"/>
      <c r="M23" s="63" t="str">
        <f>IF(D23="","000",D23)&amp;IF(E23="","00000000000000000",E23)</f>
        <v>00010102130010000110</v>
      </c>
      <c r="N23" s="64"/>
      <c r="O23" s="64"/>
      <c r="P23" s="64"/>
      <c r="Q23" s="64"/>
      <c r="R23" s="64"/>
      <c r="S23" s="64"/>
      <c r="T23" s="64"/>
      <c r="U23" s="64"/>
    </row>
    <row r="24" spans="2:21" s="65" customFormat="1" ht="45">
      <c r="B24" s="10" t="s">
        <v>193</v>
      </c>
      <c r="C24" s="60" t="s">
        <v>6</v>
      </c>
      <c r="D24" s="7" t="s">
        <v>67</v>
      </c>
      <c r="E24" s="163" t="s">
        <v>192</v>
      </c>
      <c r="F24" s="149"/>
      <c r="G24" s="149"/>
      <c r="H24" s="150"/>
      <c r="I24" s="2">
        <v>0</v>
      </c>
      <c r="J24" s="3">
        <v>258000</v>
      </c>
      <c r="K24" s="61">
        <f>IF(IF(I24="",0,I24)=0,0,(IF(I24&gt;0,IF(J24&gt;I24,0,I24-J24),IF(J24&gt;I24,I24-J24,0))))</f>
        <v>0</v>
      </c>
      <c r="L24" s="62"/>
      <c r="M24" s="63" t="str">
        <f>IF(D24="","000",D24)&amp;IF(E24="","00000000000000000",E24)</f>
        <v>00010102140010000110</v>
      </c>
      <c r="N24" s="64"/>
      <c r="O24" s="64"/>
      <c r="P24" s="64"/>
      <c r="Q24" s="64"/>
      <c r="R24" s="64"/>
      <c r="S24" s="64"/>
      <c r="T24" s="64"/>
      <c r="U24" s="64"/>
    </row>
    <row r="25" spans="2:21" s="65" customFormat="1" ht="101.25">
      <c r="B25" s="10" t="s">
        <v>195</v>
      </c>
      <c r="C25" s="60" t="s">
        <v>6</v>
      </c>
      <c r="D25" s="7" t="s">
        <v>67</v>
      </c>
      <c r="E25" s="163" t="s">
        <v>194</v>
      </c>
      <c r="F25" s="149"/>
      <c r="G25" s="149"/>
      <c r="H25" s="150"/>
      <c r="I25" s="2">
        <v>1201200</v>
      </c>
      <c r="J25" s="3">
        <v>514332.12</v>
      </c>
      <c r="K25" s="61">
        <f>IF(IF(I25="",0,I25)=0,0,(IF(I25&gt;0,IF(J25&gt;I25,0,I25-J25),IF(J25&gt;I25,I25-J25,0))))</f>
        <v>686867.88</v>
      </c>
      <c r="L25" s="62"/>
      <c r="M25" s="63" t="str">
        <f>IF(D25="","000",D25)&amp;IF(E25="","00000000000000000",E25)</f>
        <v>00010302231010000110</v>
      </c>
      <c r="N25" s="64"/>
      <c r="O25" s="64"/>
      <c r="P25" s="64"/>
      <c r="Q25" s="64"/>
      <c r="R25" s="64"/>
      <c r="S25" s="64"/>
      <c r="T25" s="64"/>
      <c r="U25" s="64"/>
    </row>
    <row r="26" spans="2:21" s="65" customFormat="1" ht="112.5">
      <c r="B26" s="10" t="s">
        <v>197</v>
      </c>
      <c r="C26" s="60" t="s">
        <v>6</v>
      </c>
      <c r="D26" s="7" t="s">
        <v>67</v>
      </c>
      <c r="E26" s="163" t="s">
        <v>196</v>
      </c>
      <c r="F26" s="149"/>
      <c r="G26" s="149"/>
      <c r="H26" s="150"/>
      <c r="I26" s="2">
        <v>7500</v>
      </c>
      <c r="J26" s="3">
        <v>2361.54</v>
      </c>
      <c r="K26" s="61">
        <f>IF(IF(I26="",0,I26)=0,0,(IF(I26&gt;0,IF(J26&gt;I26,0,I26-J26),IF(J26&gt;I26,I26-J26,0))))</f>
        <v>5138.46</v>
      </c>
      <c r="L26" s="62"/>
      <c r="M26" s="63" t="str">
        <f>IF(D26="","000",D26)&amp;IF(E26="","00000000000000000",E26)</f>
        <v>00010302241010000110</v>
      </c>
      <c r="N26" s="64"/>
      <c r="O26" s="64"/>
      <c r="P26" s="64"/>
      <c r="Q26" s="64"/>
      <c r="R26" s="64"/>
      <c r="S26" s="64"/>
      <c r="T26" s="64"/>
      <c r="U26" s="64"/>
    </row>
    <row r="27" spans="2:21" s="65" customFormat="1" ht="101.25">
      <c r="B27" s="10" t="s">
        <v>199</v>
      </c>
      <c r="C27" s="60" t="s">
        <v>6</v>
      </c>
      <c r="D27" s="7" t="s">
        <v>67</v>
      </c>
      <c r="E27" s="163" t="s">
        <v>198</v>
      </c>
      <c r="F27" s="149"/>
      <c r="G27" s="149"/>
      <c r="H27" s="150"/>
      <c r="I27" s="2">
        <v>1568200</v>
      </c>
      <c r="J27" s="3">
        <v>547695.31</v>
      </c>
      <c r="K27" s="61">
        <f>IF(IF(I27="",0,I27)=0,0,(IF(I27&gt;0,IF(J27&gt;I27,0,I27-J27),IF(J27&gt;I27,I27-J27,0))))</f>
        <v>1020504.69</v>
      </c>
      <c r="L27" s="62"/>
      <c r="M27" s="63" t="str">
        <f>IF(D27="","000",D27)&amp;IF(E27="","00000000000000000",E27)</f>
        <v>00010302251010000110</v>
      </c>
      <c r="N27" s="64"/>
      <c r="O27" s="64"/>
      <c r="P27" s="64"/>
      <c r="Q27" s="64"/>
      <c r="R27" s="64"/>
      <c r="S27" s="64"/>
      <c r="T27" s="64"/>
      <c r="U27" s="64"/>
    </row>
    <row r="28" spans="2:21" s="65" customFormat="1" ht="101.25">
      <c r="B28" s="10" t="s">
        <v>201</v>
      </c>
      <c r="C28" s="60" t="s">
        <v>6</v>
      </c>
      <c r="D28" s="7" t="s">
        <v>67</v>
      </c>
      <c r="E28" s="163" t="s">
        <v>200</v>
      </c>
      <c r="F28" s="149"/>
      <c r="G28" s="149"/>
      <c r="H28" s="150"/>
      <c r="I28" s="2">
        <v>0</v>
      </c>
      <c r="J28" s="3">
        <v>-63704.13</v>
      </c>
      <c r="K28" s="61">
        <f>IF(IF(I28="",0,I28)=0,0,(IF(I28&gt;0,IF(J28&gt;I28,0,I28-J28),IF(J28&gt;I28,I28-J28,0))))</f>
        <v>0</v>
      </c>
      <c r="L28" s="62"/>
      <c r="M28" s="63" t="str">
        <f>IF(D28="","000",D28)&amp;IF(E28="","00000000000000000",E28)</f>
        <v>00010302261010000110</v>
      </c>
      <c r="N28" s="64"/>
      <c r="O28" s="64"/>
      <c r="P28" s="64"/>
      <c r="Q28" s="64"/>
      <c r="R28" s="64"/>
      <c r="S28" s="64"/>
      <c r="T28" s="64"/>
      <c r="U28" s="64"/>
    </row>
    <row r="29" spans="2:21" s="65" customFormat="1" ht="22.5">
      <c r="B29" s="10" t="s">
        <v>203</v>
      </c>
      <c r="C29" s="60" t="s">
        <v>6</v>
      </c>
      <c r="D29" s="7" t="s">
        <v>67</v>
      </c>
      <c r="E29" s="163" t="s">
        <v>202</v>
      </c>
      <c r="F29" s="149"/>
      <c r="G29" s="149"/>
      <c r="H29" s="150"/>
      <c r="I29" s="2">
        <v>40352000</v>
      </c>
      <c r="J29" s="3">
        <v>31119350.34</v>
      </c>
      <c r="K29" s="61">
        <f>IF(IF(I29="",0,I29)=0,0,(IF(I29&gt;0,IF(J29&gt;I29,0,I29-J29),IF(J29&gt;I29,I29-J29,0))))</f>
        <v>9232649.66</v>
      </c>
      <c r="L29" s="62"/>
      <c r="M29" s="63" t="str">
        <f>IF(D29="","000",D29)&amp;IF(E29="","00000000000000000",E29)</f>
        <v>00010501011010000110</v>
      </c>
      <c r="N29" s="64"/>
      <c r="O29" s="64"/>
      <c r="P29" s="64"/>
      <c r="Q29" s="64"/>
      <c r="R29" s="64"/>
      <c r="S29" s="64"/>
      <c r="T29" s="64"/>
      <c r="U29" s="64"/>
    </row>
    <row r="30" spans="2:21" s="65" customFormat="1" ht="56.25">
      <c r="B30" s="10" t="s">
        <v>205</v>
      </c>
      <c r="C30" s="60" t="s">
        <v>6</v>
      </c>
      <c r="D30" s="7" t="s">
        <v>67</v>
      </c>
      <c r="E30" s="163" t="s">
        <v>204</v>
      </c>
      <c r="F30" s="149"/>
      <c r="G30" s="149"/>
      <c r="H30" s="150"/>
      <c r="I30" s="2">
        <v>19875200</v>
      </c>
      <c r="J30" s="3">
        <v>13472429.17</v>
      </c>
      <c r="K30" s="61">
        <f>IF(IF(I30="",0,I30)=0,0,(IF(I30&gt;0,IF(J30&gt;I30,0,I30-J30),IF(J30&gt;I30,I30-J30,0))))</f>
        <v>6402770.83</v>
      </c>
      <c r="L30" s="62"/>
      <c r="M30" s="63" t="str">
        <f>IF(D30="","000",D30)&amp;IF(E30="","00000000000000000",E30)</f>
        <v>00010501021010000110</v>
      </c>
      <c r="N30" s="64"/>
      <c r="O30" s="64"/>
      <c r="P30" s="64"/>
      <c r="Q30" s="64"/>
      <c r="R30" s="64"/>
      <c r="S30" s="64"/>
      <c r="T30" s="64"/>
      <c r="U30" s="64"/>
    </row>
    <row r="31" spans="2:21" s="65" customFormat="1" ht="22.5">
      <c r="B31" s="10" t="s">
        <v>207</v>
      </c>
      <c r="C31" s="60" t="s">
        <v>6</v>
      </c>
      <c r="D31" s="7" t="s">
        <v>67</v>
      </c>
      <c r="E31" s="163" t="s">
        <v>206</v>
      </c>
      <c r="F31" s="149"/>
      <c r="G31" s="149"/>
      <c r="H31" s="150"/>
      <c r="I31" s="2">
        <v>0</v>
      </c>
      <c r="J31" s="3">
        <v>-81596.73</v>
      </c>
      <c r="K31" s="61">
        <f>IF(IF(I31="",0,I31)=0,0,(IF(I31&gt;0,IF(J31&gt;I31,0,I31-J31),IF(J31&gt;I31,I31-J31,0))))</f>
        <v>0</v>
      </c>
      <c r="L31" s="62"/>
      <c r="M31" s="63" t="str">
        <f>IF(D31="","000",D31)&amp;IF(E31="","00000000000000000",E31)</f>
        <v>00010502010020000110</v>
      </c>
      <c r="N31" s="64"/>
      <c r="O31" s="64"/>
      <c r="P31" s="64"/>
      <c r="Q31" s="64"/>
      <c r="R31" s="64"/>
      <c r="S31" s="64"/>
      <c r="T31" s="64"/>
      <c r="U31" s="64"/>
    </row>
    <row r="32" spans="2:21" s="65" customFormat="1" ht="12.75">
      <c r="B32" s="10" t="s">
        <v>209</v>
      </c>
      <c r="C32" s="60" t="s">
        <v>6</v>
      </c>
      <c r="D32" s="7" t="s">
        <v>67</v>
      </c>
      <c r="E32" s="163" t="s">
        <v>208</v>
      </c>
      <c r="F32" s="149"/>
      <c r="G32" s="149"/>
      <c r="H32" s="150"/>
      <c r="I32" s="2">
        <v>9100</v>
      </c>
      <c r="J32" s="3">
        <v>13945.21</v>
      </c>
      <c r="K32" s="61">
        <f>IF(IF(I32="",0,I32)=0,0,(IF(I32&gt;0,IF(J32&gt;I32,0,I32-J32),IF(J32&gt;I32,I32-J32,0))))</f>
        <v>0</v>
      </c>
      <c r="L32" s="62"/>
      <c r="M32" s="63" t="str">
        <f>IF(D32="","000",D32)&amp;IF(E32="","00000000000000000",E32)</f>
        <v>00010503010010000110</v>
      </c>
      <c r="N32" s="64"/>
      <c r="O32" s="64"/>
      <c r="P32" s="64"/>
      <c r="Q32" s="64"/>
      <c r="R32" s="64"/>
      <c r="S32" s="64"/>
      <c r="T32" s="64"/>
      <c r="U32" s="64"/>
    </row>
    <row r="33" spans="2:21" s="65" customFormat="1" ht="33.75">
      <c r="B33" s="10" t="s">
        <v>211</v>
      </c>
      <c r="C33" s="60" t="s">
        <v>6</v>
      </c>
      <c r="D33" s="7" t="s">
        <v>67</v>
      </c>
      <c r="E33" s="163" t="s">
        <v>210</v>
      </c>
      <c r="F33" s="149"/>
      <c r="G33" s="149"/>
      <c r="H33" s="150"/>
      <c r="I33" s="2">
        <v>3218000</v>
      </c>
      <c r="J33" s="3">
        <v>1588079.6</v>
      </c>
      <c r="K33" s="61">
        <f>IF(IF(I33="",0,I33)=0,0,(IF(I33&gt;0,IF(J33&gt;I33,0,I33-J33),IF(J33&gt;I33,I33-J33,0))))</f>
        <v>1629920.4</v>
      </c>
      <c r="L33" s="62"/>
      <c r="M33" s="63" t="str">
        <f>IF(D33="","000",D33)&amp;IF(E33="","00000000000000000",E33)</f>
        <v>00010504020020000110</v>
      </c>
      <c r="N33" s="64"/>
      <c r="O33" s="64"/>
      <c r="P33" s="64"/>
      <c r="Q33" s="64"/>
      <c r="R33" s="64"/>
      <c r="S33" s="64"/>
      <c r="T33" s="64"/>
      <c r="U33" s="64"/>
    </row>
    <row r="34" spans="2:21" s="65" customFormat="1" ht="33.75">
      <c r="B34" s="10" t="s">
        <v>213</v>
      </c>
      <c r="C34" s="60" t="s">
        <v>6</v>
      </c>
      <c r="D34" s="7" t="s">
        <v>67</v>
      </c>
      <c r="E34" s="163" t="s">
        <v>212</v>
      </c>
      <c r="F34" s="149"/>
      <c r="G34" s="149"/>
      <c r="H34" s="150"/>
      <c r="I34" s="2">
        <v>2530000</v>
      </c>
      <c r="J34" s="3">
        <v>709031.37</v>
      </c>
      <c r="K34" s="61">
        <f>IF(IF(I34="",0,I34)=0,0,(IF(I34&gt;0,IF(J34&gt;I34,0,I34-J34),IF(J34&gt;I34,I34-J34,0))))</f>
        <v>1820968.63</v>
      </c>
      <c r="L34" s="62"/>
      <c r="M34" s="63" t="str">
        <f>IF(D34="","000",D34)&amp;IF(E34="","00000000000000000",E34)</f>
        <v>00010803010010000110</v>
      </c>
      <c r="N34" s="64"/>
      <c r="O34" s="64"/>
      <c r="P34" s="64"/>
      <c r="Q34" s="64"/>
      <c r="R34" s="64"/>
      <c r="S34" s="64"/>
      <c r="T34" s="64"/>
      <c r="U34" s="64"/>
    </row>
    <row r="35" spans="2:21" s="65" customFormat="1" ht="33.75">
      <c r="B35" s="10" t="s">
        <v>215</v>
      </c>
      <c r="C35" s="60" t="s">
        <v>6</v>
      </c>
      <c r="D35" s="7" t="s">
        <v>67</v>
      </c>
      <c r="E35" s="163" t="s">
        <v>214</v>
      </c>
      <c r="F35" s="149"/>
      <c r="G35" s="149"/>
      <c r="H35" s="150"/>
      <c r="I35" s="2">
        <v>15000</v>
      </c>
      <c r="J35" s="3">
        <v>0</v>
      </c>
      <c r="K35" s="61">
        <f>IF(IF(I35="",0,I35)=0,0,(IF(I35&gt;0,IF(J35&gt;I35,0,I35-J35),IF(J35&gt;I35,I35-J35,0))))</f>
        <v>15000</v>
      </c>
      <c r="L35" s="62"/>
      <c r="M35" s="63" t="str">
        <f>IF(D35="","000",D35)&amp;IF(E35="","00000000000000000",E35)</f>
        <v>00011103050050000120</v>
      </c>
      <c r="N35" s="64"/>
      <c r="O35" s="64"/>
      <c r="P35" s="64"/>
      <c r="Q35" s="64"/>
      <c r="R35" s="64"/>
      <c r="S35" s="64"/>
      <c r="T35" s="64"/>
      <c r="U35" s="64"/>
    </row>
    <row r="36" spans="2:21" s="65" customFormat="1" ht="78.75">
      <c r="B36" s="10" t="s">
        <v>217</v>
      </c>
      <c r="C36" s="60" t="s">
        <v>6</v>
      </c>
      <c r="D36" s="7" t="s">
        <v>67</v>
      </c>
      <c r="E36" s="163" t="s">
        <v>216</v>
      </c>
      <c r="F36" s="149"/>
      <c r="G36" s="149"/>
      <c r="H36" s="150"/>
      <c r="I36" s="2">
        <v>1251800</v>
      </c>
      <c r="J36" s="3">
        <v>20078.49</v>
      </c>
      <c r="K36" s="61">
        <f>IF(IF(I36="",0,I36)=0,0,(IF(I36&gt;0,IF(J36&gt;I36,0,I36-J36),IF(J36&gt;I36,I36-J36,0))))</f>
        <v>1231721.51</v>
      </c>
      <c r="L36" s="62"/>
      <c r="M36" s="63" t="str">
        <f>IF(D36="","000",D36)&amp;IF(E36="","00000000000000000",E36)</f>
        <v>00011105013050000120</v>
      </c>
      <c r="N36" s="64"/>
      <c r="O36" s="64"/>
      <c r="P36" s="64"/>
      <c r="Q36" s="64"/>
      <c r="R36" s="64"/>
      <c r="S36" s="64"/>
      <c r="T36" s="64"/>
      <c r="U36" s="64"/>
    </row>
    <row r="37" spans="2:21" s="65" customFormat="1" ht="67.5">
      <c r="B37" s="10" t="s">
        <v>219</v>
      </c>
      <c r="C37" s="60" t="s">
        <v>6</v>
      </c>
      <c r="D37" s="7" t="s">
        <v>67</v>
      </c>
      <c r="E37" s="163" t="s">
        <v>218</v>
      </c>
      <c r="F37" s="149"/>
      <c r="G37" s="149"/>
      <c r="H37" s="150"/>
      <c r="I37" s="2">
        <v>2610500</v>
      </c>
      <c r="J37" s="3">
        <v>1557680.21</v>
      </c>
      <c r="K37" s="61">
        <f>IF(IF(I37="",0,I37)=0,0,(IF(I37&gt;0,IF(J37&gt;I37,0,I37-J37),IF(J37&gt;I37,I37-J37,0))))</f>
        <v>1052819.79</v>
      </c>
      <c r="L37" s="62"/>
      <c r="M37" s="63" t="str">
        <f>IF(D37="","000",D37)&amp;IF(E37="","00000000000000000",E37)</f>
        <v>00011105013130000120</v>
      </c>
      <c r="N37" s="64"/>
      <c r="O37" s="64"/>
      <c r="P37" s="64"/>
      <c r="Q37" s="64"/>
      <c r="R37" s="64"/>
      <c r="S37" s="64"/>
      <c r="T37" s="64"/>
      <c r="U37" s="64"/>
    </row>
    <row r="38" spans="2:21" s="65" customFormat="1" ht="33.75">
      <c r="B38" s="10" t="s">
        <v>220</v>
      </c>
      <c r="C38" s="60" t="s">
        <v>6</v>
      </c>
      <c r="D38" s="7" t="s">
        <v>67</v>
      </c>
      <c r="E38" s="163" t="s">
        <v>221</v>
      </c>
      <c r="F38" s="149"/>
      <c r="G38" s="149"/>
      <c r="H38" s="150"/>
      <c r="I38" s="2">
        <v>600000</v>
      </c>
      <c r="J38" s="3">
        <v>242007.52</v>
      </c>
      <c r="K38" s="61">
        <f>IF(IF(I38="",0,I38)=0,0,(IF(I38&gt;0,IF(J38&gt;I38,0,I38-J38),IF(J38&gt;I38,I38-J38,0))))</f>
        <v>357992.48</v>
      </c>
      <c r="L38" s="62"/>
      <c r="M38" s="63" t="str">
        <f>IF(D38="","000",D38)&amp;IF(E38="","00000000000000000",E38)</f>
        <v>00011105075050000120</v>
      </c>
      <c r="N38" s="64"/>
      <c r="O38" s="64"/>
      <c r="P38" s="64"/>
      <c r="Q38" s="64"/>
      <c r="R38" s="64"/>
      <c r="S38" s="64"/>
      <c r="T38" s="64"/>
      <c r="U38" s="64"/>
    </row>
    <row r="39" spans="2:21" s="65" customFormat="1" ht="123.75">
      <c r="B39" s="10" t="s">
        <v>223</v>
      </c>
      <c r="C39" s="60" t="s">
        <v>6</v>
      </c>
      <c r="D39" s="7" t="s">
        <v>67</v>
      </c>
      <c r="E39" s="163" t="s">
        <v>222</v>
      </c>
      <c r="F39" s="149"/>
      <c r="G39" s="149"/>
      <c r="H39" s="150"/>
      <c r="I39" s="2">
        <v>0</v>
      </c>
      <c r="J39" s="3">
        <v>234.12</v>
      </c>
      <c r="K39" s="61">
        <f>IF(IF(I39="",0,I39)=0,0,(IF(I39&gt;0,IF(J39&gt;I39,0,I39-J39),IF(J39&gt;I39,I39-J39,0))))</f>
        <v>0</v>
      </c>
      <c r="L39" s="62"/>
      <c r="M39" s="63" t="str">
        <f>IF(D39="","000",D39)&amp;IF(E39="","00000000000000000",E39)</f>
        <v>00011105313050000120</v>
      </c>
      <c r="N39" s="64"/>
      <c r="O39" s="64"/>
      <c r="P39" s="64"/>
      <c r="Q39" s="64"/>
      <c r="R39" s="64"/>
      <c r="S39" s="64"/>
      <c r="T39" s="64"/>
      <c r="U39" s="64"/>
    </row>
    <row r="40" spans="2:21" s="65" customFormat="1" ht="22.5">
      <c r="B40" s="10" t="s">
        <v>224</v>
      </c>
      <c r="C40" s="60" t="s">
        <v>6</v>
      </c>
      <c r="D40" s="7" t="s">
        <v>67</v>
      </c>
      <c r="E40" s="163" t="s">
        <v>225</v>
      </c>
      <c r="F40" s="149"/>
      <c r="G40" s="149"/>
      <c r="H40" s="150"/>
      <c r="I40" s="2">
        <v>30600</v>
      </c>
      <c r="J40" s="3">
        <v>24110.84</v>
      </c>
      <c r="K40" s="61">
        <f>IF(IF(I40="",0,I40)=0,0,(IF(I40&gt;0,IF(J40&gt;I40,0,I40-J40),IF(J40&gt;I40,I40-J40,0))))</f>
        <v>6489.16</v>
      </c>
      <c r="L40" s="62"/>
      <c r="M40" s="63" t="str">
        <f>IF(D40="","000",D40)&amp;IF(E40="","00000000000000000",E40)</f>
        <v>00011201010010000120</v>
      </c>
      <c r="N40" s="64"/>
      <c r="O40" s="64"/>
      <c r="P40" s="64"/>
      <c r="Q40" s="64"/>
      <c r="R40" s="64"/>
      <c r="S40" s="64"/>
      <c r="T40" s="64"/>
      <c r="U40" s="64"/>
    </row>
    <row r="41" spans="2:21" s="65" customFormat="1" ht="22.5">
      <c r="B41" s="10" t="s">
        <v>227</v>
      </c>
      <c r="C41" s="60" t="s">
        <v>6</v>
      </c>
      <c r="D41" s="7" t="s">
        <v>67</v>
      </c>
      <c r="E41" s="163" t="s">
        <v>226</v>
      </c>
      <c r="F41" s="149"/>
      <c r="G41" s="149"/>
      <c r="H41" s="150"/>
      <c r="I41" s="2">
        <v>1900</v>
      </c>
      <c r="J41" s="3">
        <v>9.57</v>
      </c>
      <c r="K41" s="61">
        <f>IF(IF(I41="",0,I41)=0,0,(IF(I41&gt;0,IF(J41&gt;I41,0,I41-J41),IF(J41&gt;I41,I41-J41,0))))</f>
        <v>1890.43</v>
      </c>
      <c r="L41" s="62"/>
      <c r="M41" s="63" t="str">
        <f>IF(D41="","000",D41)&amp;IF(E41="","00000000000000000",E41)</f>
        <v>00011201030010000120</v>
      </c>
      <c r="N41" s="64"/>
      <c r="O41" s="64"/>
      <c r="P41" s="64"/>
      <c r="Q41" s="64"/>
      <c r="R41" s="64"/>
      <c r="S41" s="64"/>
      <c r="T41" s="64"/>
      <c r="U41" s="64"/>
    </row>
    <row r="42" spans="2:21" s="65" customFormat="1" ht="12.75">
      <c r="B42" s="10" t="s">
        <v>228</v>
      </c>
      <c r="C42" s="60" t="s">
        <v>6</v>
      </c>
      <c r="D42" s="7" t="s">
        <v>67</v>
      </c>
      <c r="E42" s="163" t="s">
        <v>229</v>
      </c>
      <c r="F42" s="149"/>
      <c r="G42" s="149"/>
      <c r="H42" s="150"/>
      <c r="I42" s="2">
        <v>500</v>
      </c>
      <c r="J42" s="3">
        <v>2462.33</v>
      </c>
      <c r="K42" s="61">
        <f>IF(IF(I42="",0,I42)=0,0,(IF(I42&gt;0,IF(J42&gt;I42,0,I42-J42),IF(J42&gt;I42,I42-J42,0))))</f>
        <v>0</v>
      </c>
      <c r="L42" s="62"/>
      <c r="M42" s="63" t="str">
        <f>IF(D42="","000",D42)&amp;IF(E42="","00000000000000000",E42)</f>
        <v>00011201041010000120</v>
      </c>
      <c r="N42" s="64"/>
      <c r="O42" s="64"/>
      <c r="P42" s="64"/>
      <c r="Q42" s="64"/>
      <c r="R42" s="64"/>
      <c r="S42" s="64"/>
      <c r="T42" s="64"/>
      <c r="U42" s="64"/>
    </row>
    <row r="43" spans="2:21" s="65" customFormat="1" ht="22.5">
      <c r="B43" s="10" t="s">
        <v>231</v>
      </c>
      <c r="C43" s="60" t="s">
        <v>6</v>
      </c>
      <c r="D43" s="7" t="s">
        <v>67</v>
      </c>
      <c r="E43" s="163" t="s">
        <v>230</v>
      </c>
      <c r="F43" s="149"/>
      <c r="G43" s="149"/>
      <c r="H43" s="150"/>
      <c r="I43" s="2">
        <v>0</v>
      </c>
      <c r="J43" s="3">
        <v>42469.45</v>
      </c>
      <c r="K43" s="61">
        <f>IF(IF(I43="",0,I43)=0,0,(IF(I43&gt;0,IF(J43&gt;I43,0,I43-J43),IF(J43&gt;I43,I43-J43,0))))</f>
        <v>0</v>
      </c>
      <c r="L43" s="62"/>
      <c r="M43" s="63" t="str">
        <f>IF(D43="","000",D43)&amp;IF(E43="","00000000000000000",E43)</f>
        <v>00011302995050000130</v>
      </c>
      <c r="N43" s="64"/>
      <c r="O43" s="64"/>
      <c r="P43" s="64"/>
      <c r="Q43" s="64"/>
      <c r="R43" s="64"/>
      <c r="S43" s="64"/>
      <c r="T43" s="64"/>
      <c r="U43" s="64"/>
    </row>
    <row r="44" spans="2:21" s="65" customFormat="1" ht="78.75">
      <c r="B44" s="10" t="s">
        <v>233</v>
      </c>
      <c r="C44" s="60" t="s">
        <v>6</v>
      </c>
      <c r="D44" s="7" t="s">
        <v>67</v>
      </c>
      <c r="E44" s="163" t="s">
        <v>232</v>
      </c>
      <c r="F44" s="149"/>
      <c r="G44" s="149"/>
      <c r="H44" s="150"/>
      <c r="I44" s="2">
        <v>336400</v>
      </c>
      <c r="J44" s="3">
        <v>0</v>
      </c>
      <c r="K44" s="61">
        <f>IF(IF(I44="",0,I44)=0,0,(IF(I44&gt;0,IF(J44&gt;I44,0,I44-J44),IF(J44&gt;I44,I44-J44,0))))</f>
        <v>336400</v>
      </c>
      <c r="L44" s="62"/>
      <c r="M44" s="63" t="str">
        <f>IF(D44="","000",D44)&amp;IF(E44="","00000000000000000",E44)</f>
        <v>00011402053050000410</v>
      </c>
      <c r="N44" s="64"/>
      <c r="O44" s="64"/>
      <c r="P44" s="64"/>
      <c r="Q44" s="64"/>
      <c r="R44" s="64"/>
      <c r="S44" s="64"/>
      <c r="T44" s="64"/>
      <c r="U44" s="64"/>
    </row>
    <row r="45" spans="2:21" s="65" customFormat="1" ht="56.25">
      <c r="B45" s="10" t="s">
        <v>235</v>
      </c>
      <c r="C45" s="60" t="s">
        <v>6</v>
      </c>
      <c r="D45" s="7" t="s">
        <v>67</v>
      </c>
      <c r="E45" s="163" t="s">
        <v>234</v>
      </c>
      <c r="F45" s="149"/>
      <c r="G45" s="149"/>
      <c r="H45" s="150"/>
      <c r="I45" s="2">
        <v>1015000</v>
      </c>
      <c r="J45" s="3">
        <v>66208.89</v>
      </c>
      <c r="K45" s="61">
        <f>IF(IF(I45="",0,I45)=0,0,(IF(I45&gt;0,IF(J45&gt;I45,0,I45-J45),IF(J45&gt;I45,I45-J45,0))))</f>
        <v>948791.11</v>
      </c>
      <c r="L45" s="62"/>
      <c r="M45" s="63" t="str">
        <f>IF(D45="","000",D45)&amp;IF(E45="","00000000000000000",E45)</f>
        <v>00011406013050000430</v>
      </c>
      <c r="N45" s="64"/>
      <c r="O45" s="64"/>
      <c r="P45" s="64"/>
      <c r="Q45" s="64"/>
      <c r="R45" s="64"/>
      <c r="S45" s="64"/>
      <c r="T45" s="64"/>
      <c r="U45" s="64"/>
    </row>
    <row r="46" spans="2:21" s="65" customFormat="1" ht="45">
      <c r="B46" s="10" t="s">
        <v>237</v>
      </c>
      <c r="C46" s="60" t="s">
        <v>6</v>
      </c>
      <c r="D46" s="7" t="s">
        <v>67</v>
      </c>
      <c r="E46" s="163" t="s">
        <v>236</v>
      </c>
      <c r="F46" s="149"/>
      <c r="G46" s="149"/>
      <c r="H46" s="150"/>
      <c r="I46" s="2">
        <v>851000</v>
      </c>
      <c r="J46" s="3">
        <v>200200.25</v>
      </c>
      <c r="K46" s="61">
        <f>IF(IF(I46="",0,I46)=0,0,(IF(I46&gt;0,IF(J46&gt;I46,0,I46-J46),IF(J46&gt;I46,I46-J46,0))))</f>
        <v>650799.75</v>
      </c>
      <c r="L46" s="62"/>
      <c r="M46" s="63" t="str">
        <f>IF(D46="","000",D46)&amp;IF(E46="","00000000000000000",E46)</f>
        <v>00011406013130000430</v>
      </c>
      <c r="N46" s="64"/>
      <c r="O46" s="64"/>
      <c r="P46" s="64"/>
      <c r="Q46" s="64"/>
      <c r="R46" s="64"/>
      <c r="S46" s="64"/>
      <c r="T46" s="64"/>
      <c r="U46" s="64"/>
    </row>
    <row r="47" spans="2:21" s="65" customFormat="1" ht="67.5">
      <c r="B47" s="10" t="s">
        <v>239</v>
      </c>
      <c r="C47" s="60" t="s">
        <v>6</v>
      </c>
      <c r="D47" s="7" t="s">
        <v>67</v>
      </c>
      <c r="E47" s="163" t="s">
        <v>238</v>
      </c>
      <c r="F47" s="149"/>
      <c r="G47" s="149"/>
      <c r="H47" s="150"/>
      <c r="I47" s="2">
        <v>16000</v>
      </c>
      <c r="J47" s="3">
        <v>575</v>
      </c>
      <c r="K47" s="61">
        <f>IF(IF(I47="",0,I47)=0,0,(IF(I47&gt;0,IF(J47&gt;I47,0,I47-J47),IF(J47&gt;I47,I47-J47,0))))</f>
        <v>15425</v>
      </c>
      <c r="L47" s="62"/>
      <c r="M47" s="63" t="str">
        <f>IF(D47="","000",D47)&amp;IF(E47="","00000000000000000",E47)</f>
        <v>00011601053010000140</v>
      </c>
      <c r="N47" s="64"/>
      <c r="O47" s="64"/>
      <c r="P47" s="64"/>
      <c r="Q47" s="64"/>
      <c r="R47" s="64"/>
      <c r="S47" s="64"/>
      <c r="T47" s="64"/>
      <c r="U47" s="64"/>
    </row>
    <row r="48" spans="2:21" s="65" customFormat="1" ht="90">
      <c r="B48" s="10" t="s">
        <v>241</v>
      </c>
      <c r="C48" s="60" t="s">
        <v>6</v>
      </c>
      <c r="D48" s="7" t="s">
        <v>67</v>
      </c>
      <c r="E48" s="163" t="s">
        <v>240</v>
      </c>
      <c r="F48" s="149"/>
      <c r="G48" s="149"/>
      <c r="H48" s="150"/>
      <c r="I48" s="2">
        <v>62000</v>
      </c>
      <c r="J48" s="3">
        <v>15500</v>
      </c>
      <c r="K48" s="61">
        <f>IF(IF(I48="",0,I48)=0,0,(IF(I48&gt;0,IF(J48&gt;I48,0,I48-J48),IF(J48&gt;I48,I48-J48,0))))</f>
        <v>46500</v>
      </c>
      <c r="L48" s="62"/>
      <c r="M48" s="63" t="str">
        <f>IF(D48="","000",D48)&amp;IF(E48="","00000000000000000",E48)</f>
        <v>00011601063010000140</v>
      </c>
      <c r="N48" s="64"/>
      <c r="O48" s="64"/>
      <c r="P48" s="64"/>
      <c r="Q48" s="64"/>
      <c r="R48" s="64"/>
      <c r="S48" s="64"/>
      <c r="T48" s="64"/>
      <c r="U48" s="64"/>
    </row>
    <row r="49" spans="2:21" s="65" customFormat="1" ht="67.5">
      <c r="B49" s="10" t="s">
        <v>243</v>
      </c>
      <c r="C49" s="60" t="s">
        <v>6</v>
      </c>
      <c r="D49" s="7" t="s">
        <v>67</v>
      </c>
      <c r="E49" s="163" t="s">
        <v>242</v>
      </c>
      <c r="F49" s="149"/>
      <c r="G49" s="149"/>
      <c r="H49" s="150"/>
      <c r="I49" s="2">
        <v>8000</v>
      </c>
      <c r="J49" s="3">
        <v>12511.83</v>
      </c>
      <c r="K49" s="61">
        <f>IF(IF(I49="",0,I49)=0,0,(IF(I49&gt;0,IF(J49&gt;I49,0,I49-J49),IF(J49&gt;I49,I49-J49,0))))</f>
        <v>0</v>
      </c>
      <c r="L49" s="62"/>
      <c r="M49" s="63" t="str">
        <f>IF(D49="","000",D49)&amp;IF(E49="","00000000000000000",E49)</f>
        <v>00011601073010000140</v>
      </c>
      <c r="N49" s="64"/>
      <c r="O49" s="64"/>
      <c r="P49" s="64"/>
      <c r="Q49" s="64"/>
      <c r="R49" s="64"/>
      <c r="S49" s="64"/>
      <c r="T49" s="64"/>
      <c r="U49" s="64"/>
    </row>
    <row r="50" spans="2:21" s="65" customFormat="1" ht="78.75">
      <c r="B50" s="10" t="s">
        <v>245</v>
      </c>
      <c r="C50" s="60" t="s">
        <v>6</v>
      </c>
      <c r="D50" s="7" t="s">
        <v>67</v>
      </c>
      <c r="E50" s="163" t="s">
        <v>244</v>
      </c>
      <c r="F50" s="149"/>
      <c r="G50" s="149"/>
      <c r="H50" s="150"/>
      <c r="I50" s="2">
        <v>75000</v>
      </c>
      <c r="J50" s="3">
        <v>0</v>
      </c>
      <c r="K50" s="61">
        <f>IF(IF(I50="",0,I50)=0,0,(IF(I50&gt;0,IF(J50&gt;I50,0,I50-J50),IF(J50&gt;I50,I50-J50,0))))</f>
        <v>75000</v>
      </c>
      <c r="L50" s="62"/>
      <c r="M50" s="63" t="str">
        <f>IF(D50="","000",D50)&amp;IF(E50="","00000000000000000",E50)</f>
        <v>00011601083010000140</v>
      </c>
      <c r="N50" s="64"/>
      <c r="O50" s="64"/>
      <c r="P50" s="64"/>
      <c r="Q50" s="64"/>
      <c r="R50" s="64"/>
      <c r="S50" s="64"/>
      <c r="T50" s="64"/>
      <c r="U50" s="64"/>
    </row>
    <row r="51" spans="2:21" s="65" customFormat="1" ht="67.5">
      <c r="B51" s="10" t="s">
        <v>247</v>
      </c>
      <c r="C51" s="60" t="s">
        <v>6</v>
      </c>
      <c r="D51" s="7" t="s">
        <v>67</v>
      </c>
      <c r="E51" s="163" t="s">
        <v>246</v>
      </c>
      <c r="F51" s="149"/>
      <c r="G51" s="149"/>
      <c r="H51" s="150"/>
      <c r="I51" s="2">
        <v>14000</v>
      </c>
      <c r="J51" s="3">
        <v>4667.12</v>
      </c>
      <c r="K51" s="61">
        <f>IF(IF(I51="",0,I51)=0,0,(IF(I51&gt;0,IF(J51&gt;I51,0,I51-J51),IF(J51&gt;I51,I51-J51,0))))</f>
        <v>9332.88</v>
      </c>
      <c r="L51" s="62"/>
      <c r="M51" s="63" t="str">
        <f>IF(D51="","000",D51)&amp;IF(E51="","00000000000000000",E51)</f>
        <v>00011601113010000140</v>
      </c>
      <c r="N51" s="64"/>
      <c r="O51" s="64"/>
      <c r="P51" s="64"/>
      <c r="Q51" s="64"/>
      <c r="R51" s="64"/>
      <c r="S51" s="64"/>
      <c r="T51" s="64"/>
      <c r="U51" s="64"/>
    </row>
    <row r="52" spans="2:21" s="65" customFormat="1" ht="90">
      <c r="B52" s="10" t="s">
        <v>249</v>
      </c>
      <c r="C52" s="60" t="s">
        <v>6</v>
      </c>
      <c r="D52" s="7" t="s">
        <v>67</v>
      </c>
      <c r="E52" s="163" t="s">
        <v>248</v>
      </c>
      <c r="F52" s="149"/>
      <c r="G52" s="149"/>
      <c r="H52" s="150"/>
      <c r="I52" s="2">
        <v>10000</v>
      </c>
      <c r="J52" s="3">
        <v>1000</v>
      </c>
      <c r="K52" s="61">
        <f>IF(IF(I52="",0,I52)=0,0,(IF(I52&gt;0,IF(J52&gt;I52,0,I52-J52),IF(J52&gt;I52,I52-J52,0))))</f>
        <v>9000</v>
      </c>
      <c r="L52" s="62"/>
      <c r="M52" s="63" t="str">
        <f>IF(D52="","000",D52)&amp;IF(E52="","00000000000000000",E52)</f>
        <v>00011601143010000140</v>
      </c>
      <c r="N52" s="64"/>
      <c r="O52" s="64"/>
      <c r="P52" s="64"/>
      <c r="Q52" s="64"/>
      <c r="R52" s="64"/>
      <c r="S52" s="64"/>
      <c r="T52" s="64"/>
      <c r="U52" s="64"/>
    </row>
    <row r="53" spans="2:21" s="65" customFormat="1" ht="101.25">
      <c r="B53" s="10" t="s">
        <v>251</v>
      </c>
      <c r="C53" s="60" t="s">
        <v>6</v>
      </c>
      <c r="D53" s="7" t="s">
        <v>67</v>
      </c>
      <c r="E53" s="163" t="s">
        <v>250</v>
      </c>
      <c r="F53" s="149"/>
      <c r="G53" s="149"/>
      <c r="H53" s="150"/>
      <c r="I53" s="2">
        <v>34000</v>
      </c>
      <c r="J53" s="3">
        <v>-327.38</v>
      </c>
      <c r="K53" s="61">
        <f>IF(IF(I53="",0,I53)=0,0,(IF(I53&gt;0,IF(J53&gt;I53,0,I53-J53),IF(J53&gt;I53,I53-J53,0))))</f>
        <v>34327.38</v>
      </c>
      <c r="L53" s="62"/>
      <c r="M53" s="63" t="str">
        <f>IF(D53="","000",D53)&amp;IF(E53="","00000000000000000",E53)</f>
        <v>00011601153010000140</v>
      </c>
      <c r="N53" s="64"/>
      <c r="O53" s="64"/>
      <c r="P53" s="64"/>
      <c r="Q53" s="64"/>
      <c r="R53" s="64"/>
      <c r="S53" s="64"/>
      <c r="T53" s="64"/>
      <c r="U53" s="64"/>
    </row>
    <row r="54" spans="2:21" s="65" customFormat="1" ht="78.75">
      <c r="B54" s="10" t="s">
        <v>253</v>
      </c>
      <c r="C54" s="60" t="s">
        <v>6</v>
      </c>
      <c r="D54" s="7" t="s">
        <v>67</v>
      </c>
      <c r="E54" s="163" t="s">
        <v>252</v>
      </c>
      <c r="F54" s="149"/>
      <c r="G54" s="149"/>
      <c r="H54" s="150"/>
      <c r="I54" s="2">
        <v>0</v>
      </c>
      <c r="J54" s="3">
        <v>92.95</v>
      </c>
      <c r="K54" s="61">
        <f>IF(IF(I54="",0,I54)=0,0,(IF(I54&gt;0,IF(J54&gt;I54,0,I54-J54),IF(J54&gt;I54,I54-J54,0))))</f>
        <v>0</v>
      </c>
      <c r="L54" s="62"/>
      <c r="M54" s="63" t="str">
        <f>IF(D54="","000",D54)&amp;IF(E54="","00000000000000000",E54)</f>
        <v>00011601173010000140</v>
      </c>
      <c r="N54" s="64"/>
      <c r="O54" s="64"/>
      <c r="P54" s="64"/>
      <c r="Q54" s="64"/>
      <c r="R54" s="64"/>
      <c r="S54" s="64"/>
      <c r="T54" s="64"/>
      <c r="U54" s="64"/>
    </row>
    <row r="55" spans="2:21" s="65" customFormat="1" ht="67.5">
      <c r="B55" s="10" t="s">
        <v>255</v>
      </c>
      <c r="C55" s="60" t="s">
        <v>6</v>
      </c>
      <c r="D55" s="7" t="s">
        <v>67</v>
      </c>
      <c r="E55" s="163" t="s">
        <v>254</v>
      </c>
      <c r="F55" s="149"/>
      <c r="G55" s="149"/>
      <c r="H55" s="150"/>
      <c r="I55" s="2">
        <v>69000</v>
      </c>
      <c r="J55" s="3">
        <v>10500</v>
      </c>
      <c r="K55" s="61">
        <f>IF(IF(I55="",0,I55)=0,0,(IF(I55&gt;0,IF(J55&gt;I55,0,I55-J55),IF(J55&gt;I55,I55-J55,0))))</f>
        <v>58500</v>
      </c>
      <c r="L55" s="62"/>
      <c r="M55" s="63" t="str">
        <f>IF(D55="","000",D55)&amp;IF(E55="","00000000000000000",E55)</f>
        <v>00011601193010000140</v>
      </c>
      <c r="N55" s="64"/>
      <c r="O55" s="64"/>
      <c r="P55" s="64"/>
      <c r="Q55" s="64"/>
      <c r="R55" s="64"/>
      <c r="S55" s="64"/>
      <c r="T55" s="64"/>
      <c r="U55" s="64"/>
    </row>
    <row r="56" spans="2:21" s="65" customFormat="1" ht="78.75">
      <c r="B56" s="10" t="s">
        <v>257</v>
      </c>
      <c r="C56" s="60" t="s">
        <v>6</v>
      </c>
      <c r="D56" s="7" t="s">
        <v>67</v>
      </c>
      <c r="E56" s="163" t="s">
        <v>256</v>
      </c>
      <c r="F56" s="149"/>
      <c r="G56" s="149"/>
      <c r="H56" s="150"/>
      <c r="I56" s="2">
        <v>182000</v>
      </c>
      <c r="J56" s="3">
        <v>71326.07</v>
      </c>
      <c r="K56" s="61">
        <f>IF(IF(I56="",0,I56)=0,0,(IF(I56&gt;0,IF(J56&gt;I56,0,I56-J56),IF(J56&gt;I56,I56-J56,0))))</f>
        <v>110673.93</v>
      </c>
      <c r="L56" s="62"/>
      <c r="M56" s="63" t="str">
        <f>IF(D56="","000",D56)&amp;IF(E56="","00000000000000000",E56)</f>
        <v>00011601203010000140</v>
      </c>
      <c r="N56" s="64"/>
      <c r="O56" s="64"/>
      <c r="P56" s="64"/>
      <c r="Q56" s="64"/>
      <c r="R56" s="64"/>
      <c r="S56" s="64"/>
      <c r="T56" s="64"/>
      <c r="U56" s="64"/>
    </row>
    <row r="57" spans="2:21" s="65" customFormat="1" ht="123.75">
      <c r="B57" s="10" t="s">
        <v>259</v>
      </c>
      <c r="C57" s="60" t="s">
        <v>6</v>
      </c>
      <c r="D57" s="7" t="s">
        <v>67</v>
      </c>
      <c r="E57" s="163" t="s">
        <v>258</v>
      </c>
      <c r="F57" s="149"/>
      <c r="G57" s="149"/>
      <c r="H57" s="150"/>
      <c r="I57" s="2">
        <v>3000</v>
      </c>
      <c r="J57" s="3">
        <v>15000</v>
      </c>
      <c r="K57" s="61">
        <f>IF(IF(I57="",0,I57)=0,0,(IF(I57&gt;0,IF(J57&gt;I57,0,I57-J57),IF(J57&gt;I57,I57-J57,0))))</f>
        <v>0</v>
      </c>
      <c r="L57" s="62"/>
      <c r="M57" s="63" t="str">
        <f>IF(D57="","000",D57)&amp;IF(E57="","00000000000000000",E57)</f>
        <v>00011601333010000140</v>
      </c>
      <c r="N57" s="64"/>
      <c r="O57" s="64"/>
      <c r="P57" s="64"/>
      <c r="Q57" s="64"/>
      <c r="R57" s="64"/>
      <c r="S57" s="64"/>
      <c r="T57" s="64"/>
      <c r="U57" s="64"/>
    </row>
    <row r="58" spans="2:21" s="65" customFormat="1" ht="56.25">
      <c r="B58" s="10" t="s">
        <v>261</v>
      </c>
      <c r="C58" s="60" t="s">
        <v>6</v>
      </c>
      <c r="D58" s="7" t="s">
        <v>67</v>
      </c>
      <c r="E58" s="163" t="s">
        <v>260</v>
      </c>
      <c r="F58" s="149"/>
      <c r="G58" s="149"/>
      <c r="H58" s="150"/>
      <c r="I58" s="2">
        <v>124000</v>
      </c>
      <c r="J58" s="3">
        <v>32261.27</v>
      </c>
      <c r="K58" s="61">
        <f>IF(IF(I58="",0,I58)=0,0,(IF(I58&gt;0,IF(J58&gt;I58,0,I58-J58),IF(J58&gt;I58,I58-J58,0))))</f>
        <v>91738.73</v>
      </c>
      <c r="L58" s="62"/>
      <c r="M58" s="63" t="str">
        <f>IF(D58="","000",D58)&amp;IF(E58="","00000000000000000",E58)</f>
        <v>00011610123010000140</v>
      </c>
      <c r="N58" s="64"/>
      <c r="O58" s="64"/>
      <c r="P58" s="64"/>
      <c r="Q58" s="64"/>
      <c r="R58" s="64"/>
      <c r="S58" s="64"/>
      <c r="T58" s="64"/>
      <c r="U58" s="64"/>
    </row>
    <row r="59" spans="2:21" s="65" customFormat="1" ht="90">
      <c r="B59" s="10" t="s">
        <v>263</v>
      </c>
      <c r="C59" s="60" t="s">
        <v>6</v>
      </c>
      <c r="D59" s="7" t="s">
        <v>67</v>
      </c>
      <c r="E59" s="163" t="s">
        <v>262</v>
      </c>
      <c r="F59" s="149"/>
      <c r="G59" s="149"/>
      <c r="H59" s="150"/>
      <c r="I59" s="2">
        <v>576000</v>
      </c>
      <c r="J59" s="3">
        <v>162178</v>
      </c>
      <c r="K59" s="61">
        <f>IF(IF(I59="",0,I59)=0,0,(IF(I59&gt;0,IF(J59&gt;I59,0,I59-J59),IF(J59&gt;I59,I59-J59,0))))</f>
        <v>413822</v>
      </c>
      <c r="L59" s="62"/>
      <c r="M59" s="63" t="str">
        <f>IF(D59="","000",D59)&amp;IF(E59="","00000000000000000",E59)</f>
        <v>00011611050010000140</v>
      </c>
      <c r="N59" s="64"/>
      <c r="O59" s="64"/>
      <c r="P59" s="64"/>
      <c r="Q59" s="64"/>
      <c r="R59" s="64"/>
      <c r="S59" s="64"/>
      <c r="T59" s="64"/>
      <c r="U59" s="64"/>
    </row>
    <row r="60" spans="2:21" s="65" customFormat="1" ht="22.5">
      <c r="B60" s="10" t="s">
        <v>265</v>
      </c>
      <c r="C60" s="60" t="s">
        <v>6</v>
      </c>
      <c r="D60" s="7" t="s">
        <v>67</v>
      </c>
      <c r="E60" s="163" t="s">
        <v>264</v>
      </c>
      <c r="F60" s="149"/>
      <c r="G60" s="149"/>
      <c r="H60" s="150"/>
      <c r="I60" s="2">
        <v>1217400</v>
      </c>
      <c r="J60" s="3">
        <v>494319.29</v>
      </c>
      <c r="K60" s="61">
        <f>IF(IF(I60="",0,I60)=0,0,(IF(I60&gt;0,IF(J60&gt;I60,0,I60-J60),IF(J60&gt;I60,I60-J60,0))))</f>
        <v>723080.71</v>
      </c>
      <c r="L60" s="62"/>
      <c r="M60" s="63" t="str">
        <f>IF(D60="","000",D60)&amp;IF(E60="","00000000000000000",E60)</f>
        <v>00011705050050000180</v>
      </c>
      <c r="N60" s="64"/>
      <c r="O60" s="64"/>
      <c r="P60" s="64"/>
      <c r="Q60" s="64"/>
      <c r="R60" s="64"/>
      <c r="S60" s="64"/>
      <c r="T60" s="64"/>
      <c r="U60" s="64"/>
    </row>
    <row r="61" spans="2:21" s="65" customFormat="1" ht="22.5">
      <c r="B61" s="10" t="s">
        <v>267</v>
      </c>
      <c r="C61" s="60" t="s">
        <v>6</v>
      </c>
      <c r="D61" s="7" t="s">
        <v>67</v>
      </c>
      <c r="E61" s="163" t="s">
        <v>266</v>
      </c>
      <c r="F61" s="149"/>
      <c r="G61" s="149"/>
      <c r="H61" s="150"/>
      <c r="I61" s="2">
        <v>600000</v>
      </c>
      <c r="J61" s="3">
        <v>65340</v>
      </c>
      <c r="K61" s="61">
        <f>IF(IF(I61="",0,I61)=0,0,(IF(I61&gt;0,IF(J61&gt;I61,0,I61-J61),IF(J61&gt;I61,I61-J61,0))))</f>
        <v>534660</v>
      </c>
      <c r="L61" s="62"/>
      <c r="M61" s="63" t="str">
        <f>IF(D61="","000",D61)&amp;IF(E61="","00000000000000000",E61)</f>
        <v>00011715030050000150</v>
      </c>
      <c r="N61" s="64"/>
      <c r="O61" s="64"/>
      <c r="P61" s="64"/>
      <c r="Q61" s="64"/>
      <c r="R61" s="64"/>
      <c r="S61" s="64"/>
      <c r="T61" s="64"/>
      <c r="U61" s="64"/>
    </row>
    <row r="62" spans="2:21" s="65" customFormat="1" ht="33.75">
      <c r="B62" s="10" t="s">
        <v>269</v>
      </c>
      <c r="C62" s="60" t="s">
        <v>6</v>
      </c>
      <c r="D62" s="7" t="s">
        <v>67</v>
      </c>
      <c r="E62" s="163" t="s">
        <v>268</v>
      </c>
      <c r="F62" s="149"/>
      <c r="G62" s="149"/>
      <c r="H62" s="150"/>
      <c r="I62" s="2">
        <v>4876700</v>
      </c>
      <c r="J62" s="3">
        <v>4876700</v>
      </c>
      <c r="K62" s="61">
        <f>IF(IF(I62="",0,I62)=0,0,(IF(I62&gt;0,IF(J62&gt;I62,0,I62-J62),IF(J62&gt;I62,I62-J62,0))))</f>
        <v>0</v>
      </c>
      <c r="L62" s="62"/>
      <c r="M62" s="63" t="str">
        <f>IF(D62="","000",D62)&amp;IF(E62="","00000000000000000",E62)</f>
        <v>00020215001050000150</v>
      </c>
      <c r="N62" s="64"/>
      <c r="O62" s="64"/>
      <c r="P62" s="64"/>
      <c r="Q62" s="64"/>
      <c r="R62" s="64"/>
      <c r="S62" s="64"/>
      <c r="T62" s="64"/>
      <c r="U62" s="64"/>
    </row>
    <row r="63" spans="2:21" s="65" customFormat="1" ht="33.75">
      <c r="B63" s="10" t="s">
        <v>271</v>
      </c>
      <c r="C63" s="60" t="s">
        <v>6</v>
      </c>
      <c r="D63" s="7" t="s">
        <v>67</v>
      </c>
      <c r="E63" s="163" t="s">
        <v>270</v>
      </c>
      <c r="F63" s="149"/>
      <c r="G63" s="149"/>
      <c r="H63" s="150"/>
      <c r="I63" s="2">
        <v>472100</v>
      </c>
      <c r="J63" s="3">
        <v>0</v>
      </c>
      <c r="K63" s="61">
        <f>IF(IF(I63="",0,I63)=0,0,(IF(I63&gt;0,IF(J63&gt;I63,0,I63-J63),IF(J63&gt;I63,I63-J63,0))))</f>
        <v>472100</v>
      </c>
      <c r="L63" s="62"/>
      <c r="M63" s="63" t="str">
        <f>IF(D63="","000",D63)&amp;IF(E63="","00000000000000000",E63)</f>
        <v>00020225081050000150</v>
      </c>
      <c r="N63" s="64"/>
      <c r="O63" s="64"/>
      <c r="P63" s="64"/>
      <c r="Q63" s="64"/>
      <c r="R63" s="64"/>
      <c r="S63" s="64"/>
      <c r="T63" s="64"/>
      <c r="U63" s="64"/>
    </row>
    <row r="64" spans="2:21" s="65" customFormat="1" ht="33.75">
      <c r="B64" s="10" t="s">
        <v>273</v>
      </c>
      <c r="C64" s="60" t="s">
        <v>6</v>
      </c>
      <c r="D64" s="7" t="s">
        <v>67</v>
      </c>
      <c r="E64" s="163" t="s">
        <v>272</v>
      </c>
      <c r="F64" s="149"/>
      <c r="G64" s="149"/>
      <c r="H64" s="150"/>
      <c r="I64" s="2">
        <v>30566810</v>
      </c>
      <c r="J64" s="3">
        <v>13028169.55</v>
      </c>
      <c r="K64" s="61">
        <f>IF(IF(I64="",0,I64)=0,0,(IF(I64&gt;0,IF(J64&gt;I64,0,I64-J64),IF(J64&gt;I64,I64-J64,0))))</f>
        <v>17538640.45</v>
      </c>
      <c r="L64" s="62"/>
      <c r="M64" s="63" t="str">
        <f>IF(D64="","000",D64)&amp;IF(E64="","00000000000000000",E64)</f>
        <v>00020225243050000150</v>
      </c>
      <c r="N64" s="64"/>
      <c r="O64" s="64"/>
      <c r="P64" s="64"/>
      <c r="Q64" s="64"/>
      <c r="R64" s="64"/>
      <c r="S64" s="64"/>
      <c r="T64" s="64"/>
      <c r="U64" s="64"/>
    </row>
    <row r="65" spans="2:21" s="65" customFormat="1" ht="56.25">
      <c r="B65" s="10" t="s">
        <v>275</v>
      </c>
      <c r="C65" s="60" t="s">
        <v>6</v>
      </c>
      <c r="D65" s="7" t="s">
        <v>67</v>
      </c>
      <c r="E65" s="163" t="s">
        <v>274</v>
      </c>
      <c r="F65" s="149"/>
      <c r="G65" s="149"/>
      <c r="H65" s="150"/>
      <c r="I65" s="2">
        <v>12636657</v>
      </c>
      <c r="J65" s="3">
        <v>4795890.79</v>
      </c>
      <c r="K65" s="61">
        <f>IF(IF(I65="",0,I65)=0,0,(IF(I65&gt;0,IF(J65&gt;I65,0,I65-J65),IF(J65&gt;I65,I65-J65,0))))</f>
        <v>7840766.21</v>
      </c>
      <c r="L65" s="62"/>
      <c r="M65" s="63" t="str">
        <f>IF(D65="","000",D65)&amp;IF(E65="","00000000000000000",E65)</f>
        <v>00020225304050000150</v>
      </c>
      <c r="N65" s="64"/>
      <c r="O65" s="64"/>
      <c r="P65" s="64"/>
      <c r="Q65" s="64"/>
      <c r="R65" s="64"/>
      <c r="S65" s="64"/>
      <c r="T65" s="64"/>
      <c r="U65" s="64"/>
    </row>
    <row r="66" spans="2:21" s="65" customFormat="1" ht="45">
      <c r="B66" s="10" t="s">
        <v>277</v>
      </c>
      <c r="C66" s="60" t="s">
        <v>6</v>
      </c>
      <c r="D66" s="7" t="s">
        <v>67</v>
      </c>
      <c r="E66" s="163" t="s">
        <v>276</v>
      </c>
      <c r="F66" s="149"/>
      <c r="G66" s="149"/>
      <c r="H66" s="150"/>
      <c r="I66" s="2">
        <v>710800</v>
      </c>
      <c r="J66" s="3">
        <v>710800</v>
      </c>
      <c r="K66" s="61">
        <f>IF(IF(I66="",0,I66)=0,0,(IF(I66&gt;0,IF(J66&gt;I66,0,I66-J66),IF(J66&gt;I66,I66-J66,0))))</f>
        <v>0</v>
      </c>
      <c r="L66" s="62"/>
      <c r="M66" s="63" t="str">
        <f>IF(D66="","000",D66)&amp;IF(E66="","00000000000000000",E66)</f>
        <v>00020225467050000150</v>
      </c>
      <c r="N66" s="64"/>
      <c r="O66" s="64"/>
      <c r="P66" s="64"/>
      <c r="Q66" s="64"/>
      <c r="R66" s="64"/>
      <c r="S66" s="64"/>
      <c r="T66" s="64"/>
      <c r="U66" s="64"/>
    </row>
    <row r="67" spans="2:21" s="65" customFormat="1" ht="33.75">
      <c r="B67" s="10" t="s">
        <v>279</v>
      </c>
      <c r="C67" s="60" t="s">
        <v>6</v>
      </c>
      <c r="D67" s="7" t="s">
        <v>67</v>
      </c>
      <c r="E67" s="163" t="s">
        <v>278</v>
      </c>
      <c r="F67" s="149"/>
      <c r="G67" s="149"/>
      <c r="H67" s="150"/>
      <c r="I67" s="2">
        <v>1011186.35</v>
      </c>
      <c r="J67" s="3">
        <v>0</v>
      </c>
      <c r="K67" s="61">
        <f>IF(IF(I67="",0,I67)=0,0,(IF(I67&gt;0,IF(J67&gt;I67,0,I67-J67),IF(J67&gt;I67,I67-J67,0))))</f>
        <v>1011186.35</v>
      </c>
      <c r="L67" s="62"/>
      <c r="M67" s="63" t="str">
        <f>IF(D67="","000",D67)&amp;IF(E67="","00000000000000000",E67)</f>
        <v>00020225497050000150</v>
      </c>
      <c r="N67" s="64"/>
      <c r="O67" s="64"/>
      <c r="P67" s="64"/>
      <c r="Q67" s="64"/>
      <c r="R67" s="64"/>
      <c r="S67" s="64"/>
      <c r="T67" s="64"/>
      <c r="U67" s="64"/>
    </row>
    <row r="68" spans="2:21" s="65" customFormat="1" ht="22.5">
      <c r="B68" s="10" t="s">
        <v>281</v>
      </c>
      <c r="C68" s="60" t="s">
        <v>6</v>
      </c>
      <c r="D68" s="7" t="s">
        <v>67</v>
      </c>
      <c r="E68" s="163" t="s">
        <v>280</v>
      </c>
      <c r="F68" s="149"/>
      <c r="G68" s="149"/>
      <c r="H68" s="150"/>
      <c r="I68" s="2">
        <v>4092230</v>
      </c>
      <c r="J68" s="3">
        <v>3985170</v>
      </c>
      <c r="K68" s="61">
        <f>IF(IF(I68="",0,I68)=0,0,(IF(I68&gt;0,IF(J68&gt;I68,0,I68-J68),IF(J68&gt;I68,I68-J68,0))))</f>
        <v>107060</v>
      </c>
      <c r="L68" s="62"/>
      <c r="M68" s="63" t="str">
        <f>IF(D68="","000",D68)&amp;IF(E68="","00000000000000000",E68)</f>
        <v>00020225519050000150</v>
      </c>
      <c r="N68" s="64"/>
      <c r="O68" s="64"/>
      <c r="P68" s="64"/>
      <c r="Q68" s="64"/>
      <c r="R68" s="64"/>
      <c r="S68" s="64"/>
      <c r="T68" s="64"/>
      <c r="U68" s="64"/>
    </row>
    <row r="69" spans="2:21" s="65" customFormat="1" ht="33.75">
      <c r="B69" s="10" t="s">
        <v>283</v>
      </c>
      <c r="C69" s="60" t="s">
        <v>6</v>
      </c>
      <c r="D69" s="7" t="s">
        <v>67</v>
      </c>
      <c r="E69" s="163" t="s">
        <v>282</v>
      </c>
      <c r="F69" s="149"/>
      <c r="G69" s="149"/>
      <c r="H69" s="150"/>
      <c r="I69" s="2">
        <v>94525976.54</v>
      </c>
      <c r="J69" s="3">
        <v>35092251.5</v>
      </c>
      <c r="K69" s="61">
        <f>IF(IF(I69="",0,I69)=0,0,(IF(I69&gt;0,IF(J69&gt;I69,0,I69-J69),IF(J69&gt;I69,I69-J69,0))))</f>
        <v>59433725.04</v>
      </c>
      <c r="L69" s="62"/>
      <c r="M69" s="63" t="str">
        <f>IF(D69="","000",D69)&amp;IF(E69="","00000000000000000",E69)</f>
        <v>00020225750050000150</v>
      </c>
      <c r="N69" s="64"/>
      <c r="O69" s="64"/>
      <c r="P69" s="64"/>
      <c r="Q69" s="64"/>
      <c r="R69" s="64"/>
      <c r="S69" s="64"/>
      <c r="T69" s="64"/>
      <c r="U69" s="64"/>
    </row>
    <row r="70" spans="2:21" s="65" customFormat="1" ht="12.75">
      <c r="B70" s="10" t="s">
        <v>285</v>
      </c>
      <c r="C70" s="60" t="s">
        <v>6</v>
      </c>
      <c r="D70" s="7" t="s">
        <v>67</v>
      </c>
      <c r="E70" s="163" t="s">
        <v>284</v>
      </c>
      <c r="F70" s="149"/>
      <c r="G70" s="149"/>
      <c r="H70" s="150"/>
      <c r="I70" s="2">
        <v>101027051.09</v>
      </c>
      <c r="J70" s="3">
        <v>45981020.8</v>
      </c>
      <c r="K70" s="61">
        <f>IF(IF(I70="",0,I70)=0,0,(IF(I70&gt;0,IF(J70&gt;I70,0,I70-J70),IF(J70&gt;I70,I70-J70,0))))</f>
        <v>55046030.29</v>
      </c>
      <c r="L70" s="62"/>
      <c r="M70" s="63" t="str">
        <f>IF(D70="","000",D70)&amp;IF(E70="","00000000000000000",E70)</f>
        <v>00020229999050000150</v>
      </c>
      <c r="N70" s="64"/>
      <c r="O70" s="64"/>
      <c r="P70" s="64"/>
      <c r="Q70" s="64"/>
      <c r="R70" s="64"/>
      <c r="S70" s="64"/>
      <c r="T70" s="64"/>
      <c r="U70" s="64"/>
    </row>
    <row r="71" spans="2:21" s="65" customFormat="1" ht="33.75">
      <c r="B71" s="10" t="s">
        <v>287</v>
      </c>
      <c r="C71" s="60" t="s">
        <v>6</v>
      </c>
      <c r="D71" s="7" t="s">
        <v>67</v>
      </c>
      <c r="E71" s="163" t="s">
        <v>286</v>
      </c>
      <c r="F71" s="149"/>
      <c r="G71" s="149"/>
      <c r="H71" s="150"/>
      <c r="I71" s="2">
        <v>1589200</v>
      </c>
      <c r="J71" s="3">
        <v>510700</v>
      </c>
      <c r="K71" s="61">
        <f>IF(IF(I71="",0,I71)=0,0,(IF(I71&gt;0,IF(J71&gt;I71,0,I71-J71),IF(J71&gt;I71,I71-J71,0))))</f>
        <v>1078500</v>
      </c>
      <c r="L71" s="62"/>
      <c r="M71" s="63" t="str">
        <f>IF(D71="","000",D71)&amp;IF(E71="","00000000000000000",E71)</f>
        <v>00020230021050000150</v>
      </c>
      <c r="N71" s="64"/>
      <c r="O71" s="64"/>
      <c r="P71" s="64"/>
      <c r="Q71" s="64"/>
      <c r="R71" s="64"/>
      <c r="S71" s="64"/>
      <c r="T71" s="64"/>
      <c r="U71" s="64"/>
    </row>
    <row r="72" spans="2:21" s="65" customFormat="1" ht="33.75">
      <c r="B72" s="10" t="s">
        <v>289</v>
      </c>
      <c r="C72" s="60" t="s">
        <v>6</v>
      </c>
      <c r="D72" s="7" t="s">
        <v>67</v>
      </c>
      <c r="E72" s="163" t="s">
        <v>288</v>
      </c>
      <c r="F72" s="149"/>
      <c r="G72" s="149"/>
      <c r="H72" s="150"/>
      <c r="I72" s="2">
        <v>192764440</v>
      </c>
      <c r="J72" s="3">
        <v>67363488</v>
      </c>
      <c r="K72" s="61">
        <f>IF(IF(I72="",0,I72)=0,0,(IF(I72&gt;0,IF(J72&gt;I72,0,I72-J72),IF(J72&gt;I72,I72-J72,0))))</f>
        <v>125400952</v>
      </c>
      <c r="L72" s="62"/>
      <c r="M72" s="63" t="str">
        <f>IF(D72="","000",D72)&amp;IF(E72="","00000000000000000",E72)</f>
        <v>00020230024050000150</v>
      </c>
      <c r="N72" s="64"/>
      <c r="O72" s="64"/>
      <c r="P72" s="64"/>
      <c r="Q72" s="64"/>
      <c r="R72" s="64"/>
      <c r="S72" s="64"/>
      <c r="T72" s="64"/>
      <c r="U72" s="64"/>
    </row>
    <row r="73" spans="2:21" s="65" customFormat="1" ht="56.25">
      <c r="B73" s="10" t="s">
        <v>291</v>
      </c>
      <c r="C73" s="60" t="s">
        <v>6</v>
      </c>
      <c r="D73" s="7" t="s">
        <v>67</v>
      </c>
      <c r="E73" s="163" t="s">
        <v>290</v>
      </c>
      <c r="F73" s="149"/>
      <c r="G73" s="149"/>
      <c r="H73" s="150"/>
      <c r="I73" s="2">
        <v>14480200</v>
      </c>
      <c r="J73" s="3">
        <v>4929000</v>
      </c>
      <c r="K73" s="61">
        <f>IF(IF(I73="",0,I73)=0,0,(IF(I73&gt;0,IF(J73&gt;I73,0,I73-J73),IF(J73&gt;I73,I73-J73,0))))</f>
        <v>9551200</v>
      </c>
      <c r="L73" s="62"/>
      <c r="M73" s="63" t="str">
        <f>IF(D73="","000",D73)&amp;IF(E73="","00000000000000000",E73)</f>
        <v>00020230027050000150</v>
      </c>
      <c r="N73" s="64"/>
      <c r="O73" s="64"/>
      <c r="P73" s="64"/>
      <c r="Q73" s="64"/>
      <c r="R73" s="64"/>
      <c r="S73" s="64"/>
      <c r="T73" s="64"/>
      <c r="U73" s="64"/>
    </row>
    <row r="74" spans="2:21" s="65" customFormat="1" ht="67.5">
      <c r="B74" s="10" t="s">
        <v>293</v>
      </c>
      <c r="C74" s="60" t="s">
        <v>6</v>
      </c>
      <c r="D74" s="7" t="s">
        <v>67</v>
      </c>
      <c r="E74" s="163" t="s">
        <v>292</v>
      </c>
      <c r="F74" s="149"/>
      <c r="G74" s="149"/>
      <c r="H74" s="150"/>
      <c r="I74" s="2">
        <v>1931800</v>
      </c>
      <c r="J74" s="3">
        <v>450000</v>
      </c>
      <c r="K74" s="61">
        <f>IF(IF(I74="",0,I74)=0,0,(IF(I74&gt;0,IF(J74&gt;I74,0,I74-J74),IF(J74&gt;I74,I74-J74,0))))</f>
        <v>1481800</v>
      </c>
      <c r="L74" s="62"/>
      <c r="M74" s="63" t="str">
        <f>IF(D74="","000",D74)&amp;IF(E74="","00000000000000000",E74)</f>
        <v>00020230029050000150</v>
      </c>
      <c r="N74" s="64"/>
      <c r="O74" s="64"/>
      <c r="P74" s="64"/>
      <c r="Q74" s="64"/>
      <c r="R74" s="64"/>
      <c r="S74" s="64"/>
      <c r="T74" s="64"/>
      <c r="U74" s="64"/>
    </row>
    <row r="75" spans="2:21" s="65" customFormat="1" ht="56.25">
      <c r="B75" s="10" t="s">
        <v>295</v>
      </c>
      <c r="C75" s="60" t="s">
        <v>6</v>
      </c>
      <c r="D75" s="7" t="s">
        <v>67</v>
      </c>
      <c r="E75" s="163" t="s">
        <v>294</v>
      </c>
      <c r="F75" s="149"/>
      <c r="G75" s="149"/>
      <c r="H75" s="150"/>
      <c r="I75" s="2">
        <v>8207100</v>
      </c>
      <c r="J75" s="3">
        <v>2333333.34</v>
      </c>
      <c r="K75" s="61">
        <f>IF(IF(I75="",0,I75)=0,0,(IF(I75&gt;0,IF(J75&gt;I75,0,I75-J75),IF(J75&gt;I75,I75-J75,0))))</f>
        <v>5873766.66</v>
      </c>
      <c r="L75" s="62"/>
      <c r="M75" s="63" t="str">
        <f>IF(D75="","000",D75)&amp;IF(E75="","00000000000000000",E75)</f>
        <v>00020235082050000150</v>
      </c>
      <c r="N75" s="64"/>
      <c r="O75" s="64"/>
      <c r="P75" s="64"/>
      <c r="Q75" s="64"/>
      <c r="R75" s="64"/>
      <c r="S75" s="64"/>
      <c r="T75" s="64"/>
      <c r="U75" s="64"/>
    </row>
    <row r="76" spans="2:21" s="65" customFormat="1" ht="45">
      <c r="B76" s="10" t="s">
        <v>297</v>
      </c>
      <c r="C76" s="60" t="s">
        <v>6</v>
      </c>
      <c r="D76" s="7" t="s">
        <v>67</v>
      </c>
      <c r="E76" s="163" t="s">
        <v>296</v>
      </c>
      <c r="F76" s="149"/>
      <c r="G76" s="149"/>
      <c r="H76" s="150"/>
      <c r="I76" s="2">
        <v>805400</v>
      </c>
      <c r="J76" s="3">
        <v>402800</v>
      </c>
      <c r="K76" s="61">
        <f>IF(IF(I76="",0,I76)=0,0,(IF(I76&gt;0,IF(J76&gt;I76,0,I76-J76),IF(J76&gt;I76,I76-J76,0))))</f>
        <v>402600</v>
      </c>
      <c r="L76" s="62"/>
      <c r="M76" s="63" t="str">
        <f>IF(D76="","000",D76)&amp;IF(E76="","00000000000000000",E76)</f>
        <v>00020235118050000150</v>
      </c>
      <c r="N76" s="64"/>
      <c r="O76" s="64"/>
      <c r="P76" s="64"/>
      <c r="Q76" s="64"/>
      <c r="R76" s="64"/>
      <c r="S76" s="64"/>
      <c r="T76" s="64"/>
      <c r="U76" s="64"/>
    </row>
    <row r="77" spans="2:21" s="65" customFormat="1" ht="56.25">
      <c r="B77" s="10" t="s">
        <v>299</v>
      </c>
      <c r="C77" s="60" t="s">
        <v>6</v>
      </c>
      <c r="D77" s="7" t="s">
        <v>67</v>
      </c>
      <c r="E77" s="163" t="s">
        <v>298</v>
      </c>
      <c r="F77" s="149"/>
      <c r="G77" s="149"/>
      <c r="H77" s="150"/>
      <c r="I77" s="2">
        <v>3500</v>
      </c>
      <c r="J77" s="3">
        <v>0</v>
      </c>
      <c r="K77" s="61">
        <f>IF(IF(I77="",0,I77)=0,0,(IF(I77&gt;0,IF(J77&gt;I77,0,I77-J77),IF(J77&gt;I77,I77-J77,0))))</f>
        <v>3500</v>
      </c>
      <c r="L77" s="62"/>
      <c r="M77" s="63" t="str">
        <f>IF(D77="","000",D77)&amp;IF(E77="","00000000000000000",E77)</f>
        <v>00020235120050000150</v>
      </c>
      <c r="N77" s="64"/>
      <c r="O77" s="64"/>
      <c r="P77" s="64"/>
      <c r="Q77" s="64"/>
      <c r="R77" s="64"/>
      <c r="S77" s="64"/>
      <c r="T77" s="64"/>
      <c r="U77" s="64"/>
    </row>
    <row r="78" spans="2:21" s="65" customFormat="1" ht="101.25">
      <c r="B78" s="10" t="s">
        <v>301</v>
      </c>
      <c r="C78" s="60" t="s">
        <v>6</v>
      </c>
      <c r="D78" s="7" t="s">
        <v>67</v>
      </c>
      <c r="E78" s="163" t="s">
        <v>300</v>
      </c>
      <c r="F78" s="149"/>
      <c r="G78" s="149"/>
      <c r="H78" s="150"/>
      <c r="I78" s="2">
        <v>9140040</v>
      </c>
      <c r="J78" s="3">
        <v>2899294.39</v>
      </c>
      <c r="K78" s="61">
        <f>IF(IF(I78="",0,I78)=0,0,(IF(I78&gt;0,IF(J78&gt;I78,0,I78-J78),IF(J78&gt;I78,I78-J78,0))))</f>
        <v>6240745.61</v>
      </c>
      <c r="L78" s="62"/>
      <c r="M78" s="63" t="str">
        <f>IF(D78="","000",D78)&amp;IF(E78="","00000000000000000",E78)</f>
        <v>00020235303050000150</v>
      </c>
      <c r="N78" s="64"/>
      <c r="O78" s="64"/>
      <c r="P78" s="64"/>
      <c r="Q78" s="64"/>
      <c r="R78" s="64"/>
      <c r="S78" s="64"/>
      <c r="T78" s="64"/>
      <c r="U78" s="64"/>
    </row>
    <row r="79" spans="2:21" s="65" customFormat="1" ht="33.75">
      <c r="B79" s="10" t="s">
        <v>303</v>
      </c>
      <c r="C79" s="60" t="s">
        <v>6</v>
      </c>
      <c r="D79" s="7" t="s">
        <v>67</v>
      </c>
      <c r="E79" s="163" t="s">
        <v>302</v>
      </c>
      <c r="F79" s="149"/>
      <c r="G79" s="149"/>
      <c r="H79" s="150"/>
      <c r="I79" s="2">
        <v>1287600</v>
      </c>
      <c r="J79" s="3">
        <v>394036.21</v>
      </c>
      <c r="K79" s="61">
        <f>IF(IF(I79="",0,I79)=0,0,(IF(I79&gt;0,IF(J79&gt;I79,0,I79-J79),IF(J79&gt;I79,I79-J79,0))))</f>
        <v>893563.79</v>
      </c>
      <c r="L79" s="62"/>
      <c r="M79" s="63" t="str">
        <f>IF(D79="","000",D79)&amp;IF(E79="","00000000000000000",E79)</f>
        <v>00020235930050000150</v>
      </c>
      <c r="N79" s="64"/>
      <c r="O79" s="64"/>
      <c r="P79" s="64"/>
      <c r="Q79" s="64"/>
      <c r="R79" s="64"/>
      <c r="S79" s="64"/>
      <c r="T79" s="64"/>
      <c r="U79" s="64"/>
    </row>
    <row r="80" spans="2:21" s="65" customFormat="1" ht="56.25">
      <c r="B80" s="10" t="s">
        <v>305</v>
      </c>
      <c r="C80" s="60" t="s">
        <v>6</v>
      </c>
      <c r="D80" s="7" t="s">
        <v>67</v>
      </c>
      <c r="E80" s="163" t="s">
        <v>304</v>
      </c>
      <c r="F80" s="149"/>
      <c r="G80" s="149"/>
      <c r="H80" s="150"/>
      <c r="I80" s="2">
        <v>520400</v>
      </c>
      <c r="J80" s="3">
        <v>0</v>
      </c>
      <c r="K80" s="61">
        <f>IF(IF(I80="",0,I80)=0,0,(IF(I80&gt;0,IF(J80&gt;I80,0,I80-J80),IF(J80&gt;I80,I80-J80,0))))</f>
        <v>520400</v>
      </c>
      <c r="L80" s="62"/>
      <c r="M80" s="63" t="str">
        <f>IF(D80="","000",D80)&amp;IF(E80="","00000000000000000",E80)</f>
        <v>00020240014050000150</v>
      </c>
      <c r="N80" s="64"/>
      <c r="O80" s="64"/>
      <c r="P80" s="64"/>
      <c r="Q80" s="64"/>
      <c r="R80" s="64"/>
      <c r="S80" s="64"/>
      <c r="T80" s="64"/>
      <c r="U80" s="64"/>
    </row>
    <row r="81" spans="2:21" s="65" customFormat="1" ht="22.5">
      <c r="B81" s="10" t="s">
        <v>307</v>
      </c>
      <c r="C81" s="60" t="s">
        <v>6</v>
      </c>
      <c r="D81" s="7" t="s">
        <v>67</v>
      </c>
      <c r="E81" s="163" t="s">
        <v>306</v>
      </c>
      <c r="F81" s="149"/>
      <c r="G81" s="149"/>
      <c r="H81" s="150"/>
      <c r="I81" s="2">
        <v>13017500</v>
      </c>
      <c r="J81" s="3">
        <v>5374650</v>
      </c>
      <c r="K81" s="61">
        <f>IF(IF(I81="",0,I81)=0,0,(IF(I81&gt;0,IF(J81&gt;I81,0,I81-J81),IF(J81&gt;I81,I81-J81,0))))</f>
        <v>7642850</v>
      </c>
      <c r="L81" s="62"/>
      <c r="M81" s="63" t="str">
        <f>IF(D81="","000",D81)&amp;IF(E81="","00000000000000000",E81)</f>
        <v>00020249999050000150</v>
      </c>
      <c r="N81" s="64"/>
      <c r="O81" s="64"/>
      <c r="P81" s="64"/>
      <c r="Q81" s="64"/>
      <c r="R81" s="64"/>
      <c r="S81" s="64"/>
      <c r="T81" s="64"/>
      <c r="U81" s="64"/>
    </row>
    <row r="82" spans="2:21" s="65" customFormat="1" ht="45">
      <c r="B82" s="10" t="s">
        <v>309</v>
      </c>
      <c r="C82" s="60" t="s">
        <v>6</v>
      </c>
      <c r="D82" s="7" t="s">
        <v>67</v>
      </c>
      <c r="E82" s="163" t="s">
        <v>308</v>
      </c>
      <c r="F82" s="149"/>
      <c r="G82" s="149"/>
      <c r="H82" s="150"/>
      <c r="I82" s="2">
        <v>-334063.04</v>
      </c>
      <c r="J82" s="3">
        <v>-334063.04</v>
      </c>
      <c r="K82" s="61">
        <f>IF(IF(I82="",0,I82)=0,0,(IF(I82&gt;0,IF(J82&gt;I82,0,I82-J82),IF(J82&gt;I82,I82-J82,0))))</f>
        <v>0</v>
      </c>
      <c r="L82" s="62"/>
      <c r="M82" s="63" t="str">
        <f>IF(D82="","000",D82)&amp;IF(E82="","00000000000000000",E82)</f>
        <v>00021960010050000150</v>
      </c>
      <c r="N82" s="64"/>
      <c r="O82" s="64"/>
      <c r="P82" s="64"/>
      <c r="Q82" s="64"/>
      <c r="R82" s="64"/>
      <c r="S82" s="64"/>
      <c r="T82" s="64"/>
      <c r="U82" s="64"/>
    </row>
    <row r="83" spans="2:12" ht="0.75" customHeight="1" thickBot="1">
      <c r="B83" s="66"/>
      <c r="C83" s="67"/>
      <c r="D83" s="68"/>
      <c r="E83" s="193"/>
      <c r="F83" s="193"/>
      <c r="G83" s="193"/>
      <c r="H83" s="194"/>
      <c r="I83" s="71"/>
      <c r="J83" s="72"/>
      <c r="K83" s="73"/>
      <c r="L83" s="74"/>
    </row>
    <row r="84" spans="2:12" ht="12.75">
      <c r="B84" s="75"/>
      <c r="C84" s="76"/>
      <c r="D84" s="29"/>
      <c r="E84" s="29"/>
      <c r="F84" s="29"/>
      <c r="G84" s="29"/>
      <c r="H84" s="29"/>
      <c r="I84" s="77"/>
      <c r="J84" s="77"/>
      <c r="K84" s="29"/>
      <c r="L84" s="21"/>
    </row>
    <row r="85" spans="2:12" ht="12.75" customHeight="1">
      <c r="B85" s="201" t="s">
        <v>24</v>
      </c>
      <c r="C85" s="201"/>
      <c r="D85" s="201"/>
      <c r="E85" s="201"/>
      <c r="F85" s="201"/>
      <c r="G85" s="201"/>
      <c r="H85" s="201"/>
      <c r="I85" s="201"/>
      <c r="J85" s="201"/>
      <c r="K85" s="201"/>
      <c r="L85" s="78"/>
    </row>
    <row r="86" spans="2:12" ht="12.75">
      <c r="B86" s="37"/>
      <c r="C86" s="37"/>
      <c r="D86" s="38"/>
      <c r="E86" s="38"/>
      <c r="F86" s="38"/>
      <c r="G86" s="38"/>
      <c r="H86" s="38"/>
      <c r="I86" s="39"/>
      <c r="J86" s="39"/>
      <c r="K86" s="31" t="s">
        <v>20</v>
      </c>
      <c r="L86" s="79"/>
    </row>
    <row r="87" spans="2:12" ht="12.75" customHeight="1">
      <c r="B87" s="204" t="s">
        <v>39</v>
      </c>
      <c r="C87" s="203" t="s">
        <v>40</v>
      </c>
      <c r="D87" s="203" t="s">
        <v>44</v>
      </c>
      <c r="E87" s="203"/>
      <c r="F87" s="203"/>
      <c r="G87" s="203"/>
      <c r="H87" s="203"/>
      <c r="I87" s="203" t="s">
        <v>42</v>
      </c>
      <c r="J87" s="203" t="s">
        <v>23</v>
      </c>
      <c r="K87" s="205" t="s">
        <v>43</v>
      </c>
      <c r="L87" s="42"/>
    </row>
    <row r="88" spans="2:12" ht="12.75">
      <c r="B88" s="204"/>
      <c r="C88" s="203"/>
      <c r="D88" s="203"/>
      <c r="E88" s="203"/>
      <c r="F88" s="203"/>
      <c r="G88" s="203"/>
      <c r="H88" s="203"/>
      <c r="I88" s="203"/>
      <c r="J88" s="203"/>
      <c r="K88" s="205"/>
      <c r="L88" s="42"/>
    </row>
    <row r="89" spans="2:12" ht="12.75">
      <c r="B89" s="204"/>
      <c r="C89" s="203"/>
      <c r="D89" s="203"/>
      <c r="E89" s="203"/>
      <c r="F89" s="203"/>
      <c r="G89" s="203"/>
      <c r="H89" s="203"/>
      <c r="I89" s="203"/>
      <c r="J89" s="203"/>
      <c r="K89" s="205"/>
      <c r="L89" s="42"/>
    </row>
    <row r="90" spans="2:12" ht="13.5" thickBot="1">
      <c r="B90" s="43">
        <v>1</v>
      </c>
      <c r="C90" s="80">
        <v>2</v>
      </c>
      <c r="D90" s="228">
        <v>3</v>
      </c>
      <c r="E90" s="228"/>
      <c r="F90" s="228"/>
      <c r="G90" s="228"/>
      <c r="H90" s="228"/>
      <c r="I90" s="81" t="s">
        <v>2</v>
      </c>
      <c r="J90" s="81" t="s">
        <v>25</v>
      </c>
      <c r="K90" s="82" t="s">
        <v>26</v>
      </c>
      <c r="L90" s="48"/>
    </row>
    <row r="91" spans="2:11" ht="12.75">
      <c r="B91" s="49" t="s">
        <v>5</v>
      </c>
      <c r="C91" s="50" t="s">
        <v>7</v>
      </c>
      <c r="D91" s="181" t="s">
        <v>17</v>
      </c>
      <c r="E91" s="182"/>
      <c r="F91" s="182"/>
      <c r="G91" s="182"/>
      <c r="H91" s="183"/>
      <c r="I91" s="83">
        <v>786960306.5</v>
      </c>
      <c r="J91" s="83">
        <v>247183609.05</v>
      </c>
      <c r="K91" s="53">
        <v>539776697.45</v>
      </c>
    </row>
    <row r="92" spans="2:11" ht="12.75" customHeight="1">
      <c r="B92" s="54" t="s">
        <v>4</v>
      </c>
      <c r="C92" s="55"/>
      <c r="D92" s="190"/>
      <c r="E92" s="191"/>
      <c r="F92" s="191"/>
      <c r="G92" s="191"/>
      <c r="H92" s="192"/>
      <c r="I92" s="84"/>
      <c r="J92" s="85"/>
      <c r="K92" s="86"/>
    </row>
    <row r="93" spans="2:21" s="65" customFormat="1" ht="22.5">
      <c r="B93" s="10" t="s">
        <v>78</v>
      </c>
      <c r="C93" s="87" t="s">
        <v>7</v>
      </c>
      <c r="D93" s="7" t="s">
        <v>67</v>
      </c>
      <c r="E93" s="8" t="s">
        <v>76</v>
      </c>
      <c r="F93" s="8" t="s">
        <v>77</v>
      </c>
      <c r="G93" s="8" t="s">
        <v>75</v>
      </c>
      <c r="H93" s="9"/>
      <c r="I93" s="11">
        <v>1565000</v>
      </c>
      <c r="J93" s="12">
        <v>446798.7</v>
      </c>
      <c r="K93" s="88">
        <f>IF(IF(I93="",0,I93)=0,0,(IF(I93&gt;0,IF(J93&gt;I93,0,I93-J93),IF(J93&gt;I93,I93-J93,0))))</f>
        <v>1118201.3</v>
      </c>
      <c r="L93" s="89"/>
      <c r="M93" s="63" t="str">
        <f>IF(D93="","000",D93)&amp;IF(E93="","0000",E93)&amp;IF(F93="","0000000000",F93)&amp;IF(G93="","000",G93)&amp;H93</f>
        <v>00001020000050000121</v>
      </c>
      <c r="N93" s="64"/>
      <c r="O93" s="64"/>
      <c r="P93" s="64"/>
      <c r="Q93" s="64"/>
      <c r="R93" s="64"/>
      <c r="S93" s="64"/>
      <c r="T93" s="64"/>
      <c r="U93" s="64"/>
    </row>
    <row r="94" spans="2:21" s="65" customFormat="1" ht="33.75">
      <c r="B94" s="10" t="s">
        <v>80</v>
      </c>
      <c r="C94" s="87" t="s">
        <v>7</v>
      </c>
      <c r="D94" s="7" t="s">
        <v>67</v>
      </c>
      <c r="E94" s="8" t="s">
        <v>76</v>
      </c>
      <c r="F94" s="8" t="s">
        <v>77</v>
      </c>
      <c r="G94" s="8" t="s">
        <v>79</v>
      </c>
      <c r="H94" s="9"/>
      <c r="I94" s="11">
        <v>40050</v>
      </c>
      <c r="J94" s="12">
        <v>40050</v>
      </c>
      <c r="K94" s="88">
        <f>IF(IF(I94="",0,I94)=0,0,(IF(I94&gt;0,IF(J94&gt;I94,0,I94-J94),IF(J94&gt;I94,I94-J94,0))))</f>
        <v>0</v>
      </c>
      <c r="L94" s="89"/>
      <c r="M94" s="63" t="str">
        <f>IF(D94="","000",D94)&amp;IF(E94="","0000",E94)&amp;IF(F94="","0000000000",F94)&amp;IF(G94="","000",G94)&amp;H94</f>
        <v>00001020000050000122</v>
      </c>
      <c r="N94" s="64"/>
      <c r="O94" s="64"/>
      <c r="P94" s="64"/>
      <c r="Q94" s="64"/>
      <c r="R94" s="64"/>
      <c r="S94" s="64"/>
      <c r="T94" s="64"/>
      <c r="U94" s="64"/>
    </row>
    <row r="95" spans="2:21" s="65" customFormat="1" ht="33.75">
      <c r="B95" s="10" t="s">
        <v>82</v>
      </c>
      <c r="C95" s="87" t="s">
        <v>7</v>
      </c>
      <c r="D95" s="7" t="s">
        <v>67</v>
      </c>
      <c r="E95" s="8" t="s">
        <v>76</v>
      </c>
      <c r="F95" s="8" t="s">
        <v>77</v>
      </c>
      <c r="G95" s="8" t="s">
        <v>81</v>
      </c>
      <c r="H95" s="9"/>
      <c r="I95" s="11">
        <v>472600</v>
      </c>
      <c r="J95" s="12">
        <v>115646.28</v>
      </c>
      <c r="K95" s="88">
        <f>IF(IF(I95="",0,I95)=0,0,(IF(I95&gt;0,IF(J95&gt;I95,0,I95-J95),IF(J95&gt;I95,I95-J95,0))))</f>
        <v>356953.72</v>
      </c>
      <c r="L95" s="89"/>
      <c r="M95" s="63" t="str">
        <f>IF(D95="","000",D95)&amp;IF(E95="","0000",E95)&amp;IF(F95="","0000000000",F95)&amp;IF(G95="","000",G95)&amp;H95</f>
        <v>00001020000050000129</v>
      </c>
      <c r="N95" s="64"/>
      <c r="O95" s="64"/>
      <c r="P95" s="64"/>
      <c r="Q95" s="64"/>
      <c r="R95" s="64"/>
      <c r="S95" s="64"/>
      <c r="T95" s="64"/>
      <c r="U95" s="64"/>
    </row>
    <row r="96" spans="2:21" s="65" customFormat="1" ht="22.5">
      <c r="B96" s="10" t="s">
        <v>78</v>
      </c>
      <c r="C96" s="87" t="s">
        <v>7</v>
      </c>
      <c r="D96" s="7" t="s">
        <v>67</v>
      </c>
      <c r="E96" s="8" t="s">
        <v>83</v>
      </c>
      <c r="F96" s="8" t="s">
        <v>77</v>
      </c>
      <c r="G96" s="8" t="s">
        <v>75</v>
      </c>
      <c r="H96" s="9"/>
      <c r="I96" s="11">
        <v>493200</v>
      </c>
      <c r="J96" s="12">
        <v>126624.83</v>
      </c>
      <c r="K96" s="88">
        <f>IF(IF(I96="",0,I96)=0,0,(IF(I96&gt;0,IF(J96&gt;I96,0,I96-J96),IF(J96&gt;I96,I96-J96,0))))</f>
        <v>366575.17</v>
      </c>
      <c r="L96" s="89"/>
      <c r="M96" s="63" t="str">
        <f>IF(D96="","000",D96)&amp;IF(E96="","0000",E96)&amp;IF(F96="","0000000000",F96)&amp;IF(G96="","000",G96)&amp;H96</f>
        <v>00001030000050000121</v>
      </c>
      <c r="N96" s="64"/>
      <c r="O96" s="64"/>
      <c r="P96" s="64"/>
      <c r="Q96" s="64"/>
      <c r="R96" s="64"/>
      <c r="S96" s="64"/>
      <c r="T96" s="64"/>
      <c r="U96" s="64"/>
    </row>
    <row r="97" spans="2:21" s="65" customFormat="1" ht="33.75">
      <c r="B97" s="10" t="s">
        <v>80</v>
      </c>
      <c r="C97" s="87" t="s">
        <v>7</v>
      </c>
      <c r="D97" s="7" t="s">
        <v>67</v>
      </c>
      <c r="E97" s="8" t="s">
        <v>83</v>
      </c>
      <c r="F97" s="8" t="s">
        <v>77</v>
      </c>
      <c r="G97" s="8" t="s">
        <v>79</v>
      </c>
      <c r="H97" s="9"/>
      <c r="I97" s="11">
        <v>40100</v>
      </c>
      <c r="J97" s="12">
        <v>0</v>
      </c>
      <c r="K97" s="88">
        <f>IF(IF(I97="",0,I97)=0,0,(IF(I97&gt;0,IF(J97&gt;I97,0,I97-J97),IF(J97&gt;I97,I97-J97,0))))</f>
        <v>40100</v>
      </c>
      <c r="L97" s="89"/>
      <c r="M97" s="63" t="str">
        <f>IF(D97="","000",D97)&amp;IF(E97="","0000",E97)&amp;IF(F97="","0000000000",F97)&amp;IF(G97="","000",G97)&amp;H97</f>
        <v>00001030000050000122</v>
      </c>
      <c r="N97" s="64"/>
      <c r="O97" s="64"/>
      <c r="P97" s="64"/>
      <c r="Q97" s="64"/>
      <c r="R97" s="64"/>
      <c r="S97" s="64"/>
      <c r="T97" s="64"/>
      <c r="U97" s="64"/>
    </row>
    <row r="98" spans="2:21" s="65" customFormat="1" ht="33.75">
      <c r="B98" s="10" t="s">
        <v>82</v>
      </c>
      <c r="C98" s="87" t="s">
        <v>7</v>
      </c>
      <c r="D98" s="7" t="s">
        <v>67</v>
      </c>
      <c r="E98" s="8" t="s">
        <v>83</v>
      </c>
      <c r="F98" s="8" t="s">
        <v>77</v>
      </c>
      <c r="G98" s="8" t="s">
        <v>81</v>
      </c>
      <c r="H98" s="9"/>
      <c r="I98" s="11">
        <v>148900</v>
      </c>
      <c r="J98" s="12">
        <v>32992.41</v>
      </c>
      <c r="K98" s="88">
        <f>IF(IF(I98="",0,I98)=0,0,(IF(I98&gt;0,IF(J98&gt;I98,0,I98-J98),IF(J98&gt;I98,I98-J98,0))))</f>
        <v>115907.59</v>
      </c>
      <c r="L98" s="89"/>
      <c r="M98" s="63" t="str">
        <f>IF(D98="","000",D98)&amp;IF(E98="","0000",E98)&amp;IF(F98="","0000000000",F98)&amp;IF(G98="","000",G98)&amp;H98</f>
        <v>00001030000050000129</v>
      </c>
      <c r="N98" s="64"/>
      <c r="O98" s="64"/>
      <c r="P98" s="64"/>
      <c r="Q98" s="64"/>
      <c r="R98" s="64"/>
      <c r="S98" s="64"/>
      <c r="T98" s="64"/>
      <c r="U98" s="64"/>
    </row>
    <row r="99" spans="2:21" s="65" customFormat="1" ht="12.75">
      <c r="B99" s="10" t="s">
        <v>85</v>
      </c>
      <c r="C99" s="87" t="s">
        <v>7</v>
      </c>
      <c r="D99" s="7" t="s">
        <v>67</v>
      </c>
      <c r="E99" s="8" t="s">
        <v>83</v>
      </c>
      <c r="F99" s="8" t="s">
        <v>77</v>
      </c>
      <c r="G99" s="8" t="s">
        <v>84</v>
      </c>
      <c r="H99" s="9"/>
      <c r="I99" s="11">
        <v>165000</v>
      </c>
      <c r="J99" s="12">
        <v>36437.98</v>
      </c>
      <c r="K99" s="88">
        <f>IF(IF(I99="",0,I99)=0,0,(IF(I99&gt;0,IF(J99&gt;I99,0,I99-J99),IF(J99&gt;I99,I99-J99,0))))</f>
        <v>128562.02</v>
      </c>
      <c r="L99" s="89"/>
      <c r="M99" s="63" t="str">
        <f>IF(D99="","000",D99)&amp;IF(E99="","0000",E99)&amp;IF(F99="","0000000000",F99)&amp;IF(G99="","000",G99)&amp;H99</f>
        <v>00001030000050000244</v>
      </c>
      <c r="N99" s="64"/>
      <c r="O99" s="64"/>
      <c r="P99" s="64"/>
      <c r="Q99" s="64"/>
      <c r="R99" s="64"/>
      <c r="S99" s="64"/>
      <c r="T99" s="64"/>
      <c r="U99" s="64"/>
    </row>
    <row r="100" spans="2:21" s="65" customFormat="1" ht="12.75">
      <c r="B100" s="10" t="s">
        <v>87</v>
      </c>
      <c r="C100" s="87" t="s">
        <v>7</v>
      </c>
      <c r="D100" s="7" t="s">
        <v>67</v>
      </c>
      <c r="E100" s="8" t="s">
        <v>83</v>
      </c>
      <c r="F100" s="8" t="s">
        <v>77</v>
      </c>
      <c r="G100" s="8" t="s">
        <v>86</v>
      </c>
      <c r="H100" s="9"/>
      <c r="I100" s="11">
        <v>1000</v>
      </c>
      <c r="J100" s="12">
        <v>1000</v>
      </c>
      <c r="K100" s="88">
        <f>IF(IF(I100="",0,I100)=0,0,(IF(I100&gt;0,IF(J100&gt;I100,0,I100-J100),IF(J100&gt;I100,I100-J100,0))))</f>
        <v>0</v>
      </c>
      <c r="L100" s="89"/>
      <c r="M100" s="63" t="str">
        <f>IF(D100="","000",D100)&amp;IF(E100="","0000",E100)&amp;IF(F100="","0000000000",F100)&amp;IF(G100="","000",G100)&amp;H100</f>
        <v>00001030000050000853</v>
      </c>
      <c r="N100" s="64"/>
      <c r="O100" s="64"/>
      <c r="P100" s="64"/>
      <c r="Q100" s="64"/>
      <c r="R100" s="64"/>
      <c r="S100" s="64"/>
      <c r="T100" s="64"/>
      <c r="U100" s="64"/>
    </row>
    <row r="101" spans="2:21" s="65" customFormat="1" ht="22.5">
      <c r="B101" s="10" t="s">
        <v>78</v>
      </c>
      <c r="C101" s="87" t="s">
        <v>7</v>
      </c>
      <c r="D101" s="7" t="s">
        <v>67</v>
      </c>
      <c r="E101" s="8" t="s">
        <v>88</v>
      </c>
      <c r="F101" s="8" t="s">
        <v>77</v>
      </c>
      <c r="G101" s="8" t="s">
        <v>75</v>
      </c>
      <c r="H101" s="9"/>
      <c r="I101" s="11">
        <v>26801600</v>
      </c>
      <c r="J101" s="12">
        <v>7103712.37</v>
      </c>
      <c r="K101" s="88">
        <f>IF(IF(I101="",0,I101)=0,0,(IF(I101&gt;0,IF(J101&gt;I101,0,I101-J101),IF(J101&gt;I101,I101-J101,0))))</f>
        <v>19697887.63</v>
      </c>
      <c r="L101" s="89"/>
      <c r="M101" s="63" t="str">
        <f>IF(D101="","000",D101)&amp;IF(E101="","0000",E101)&amp;IF(F101="","0000000000",F101)&amp;IF(G101="","000",G101)&amp;H101</f>
        <v>00001040000050000121</v>
      </c>
      <c r="N101" s="64"/>
      <c r="O101" s="64"/>
      <c r="P101" s="64"/>
      <c r="Q101" s="64"/>
      <c r="R101" s="64"/>
      <c r="S101" s="64"/>
      <c r="T101" s="64"/>
      <c r="U101" s="64"/>
    </row>
    <row r="102" spans="2:21" s="65" customFormat="1" ht="33.75">
      <c r="B102" s="10" t="s">
        <v>80</v>
      </c>
      <c r="C102" s="87" t="s">
        <v>7</v>
      </c>
      <c r="D102" s="7" t="s">
        <v>67</v>
      </c>
      <c r="E102" s="8" t="s">
        <v>88</v>
      </c>
      <c r="F102" s="8" t="s">
        <v>77</v>
      </c>
      <c r="G102" s="8" t="s">
        <v>79</v>
      </c>
      <c r="H102" s="9"/>
      <c r="I102" s="11">
        <v>1802050</v>
      </c>
      <c r="J102" s="12">
        <v>285650</v>
      </c>
      <c r="K102" s="88">
        <f>IF(IF(I102="",0,I102)=0,0,(IF(I102&gt;0,IF(J102&gt;I102,0,I102-J102),IF(J102&gt;I102,I102-J102,0))))</f>
        <v>1516400</v>
      </c>
      <c r="L102" s="89"/>
      <c r="M102" s="63" t="str">
        <f>IF(D102="","000",D102)&amp;IF(E102="","0000",E102)&amp;IF(F102="","0000000000",F102)&amp;IF(G102="","000",G102)&amp;H102</f>
        <v>00001040000050000122</v>
      </c>
      <c r="N102" s="64"/>
      <c r="O102" s="64"/>
      <c r="P102" s="64"/>
      <c r="Q102" s="64"/>
      <c r="R102" s="64"/>
      <c r="S102" s="64"/>
      <c r="T102" s="64"/>
      <c r="U102" s="64"/>
    </row>
    <row r="103" spans="2:21" s="65" customFormat="1" ht="33.75">
      <c r="B103" s="10" t="s">
        <v>82</v>
      </c>
      <c r="C103" s="87" t="s">
        <v>7</v>
      </c>
      <c r="D103" s="7" t="s">
        <v>67</v>
      </c>
      <c r="E103" s="8" t="s">
        <v>88</v>
      </c>
      <c r="F103" s="8" t="s">
        <v>77</v>
      </c>
      <c r="G103" s="8" t="s">
        <v>81</v>
      </c>
      <c r="H103" s="9"/>
      <c r="I103" s="11">
        <v>8094300</v>
      </c>
      <c r="J103" s="12">
        <v>1520197.24</v>
      </c>
      <c r="K103" s="88">
        <f>IF(IF(I103="",0,I103)=0,0,(IF(I103&gt;0,IF(J103&gt;I103,0,I103-J103),IF(J103&gt;I103,I103-J103,0))))</f>
        <v>6574102.76</v>
      </c>
      <c r="L103" s="89"/>
      <c r="M103" s="63" t="str">
        <f>IF(D103="","000",D103)&amp;IF(E103="","0000",E103)&amp;IF(F103="","0000000000",F103)&amp;IF(G103="","000",G103)&amp;H103</f>
        <v>00001040000050000129</v>
      </c>
      <c r="N103" s="64"/>
      <c r="O103" s="64"/>
      <c r="P103" s="64"/>
      <c r="Q103" s="64"/>
      <c r="R103" s="64"/>
      <c r="S103" s="64"/>
      <c r="T103" s="64"/>
      <c r="U103" s="64"/>
    </row>
    <row r="104" spans="2:21" s="65" customFormat="1" ht="12.75">
      <c r="B104" s="10" t="s">
        <v>85</v>
      </c>
      <c r="C104" s="87" t="s">
        <v>7</v>
      </c>
      <c r="D104" s="7" t="s">
        <v>67</v>
      </c>
      <c r="E104" s="8" t="s">
        <v>88</v>
      </c>
      <c r="F104" s="8" t="s">
        <v>77</v>
      </c>
      <c r="G104" s="8" t="s">
        <v>84</v>
      </c>
      <c r="H104" s="9"/>
      <c r="I104" s="11">
        <v>3580000</v>
      </c>
      <c r="J104" s="12">
        <v>1226080.58</v>
      </c>
      <c r="K104" s="88">
        <f>IF(IF(I104="",0,I104)=0,0,(IF(I104&gt;0,IF(J104&gt;I104,0,I104-J104),IF(J104&gt;I104,I104-J104,0))))</f>
        <v>2353919.42</v>
      </c>
      <c r="L104" s="89"/>
      <c r="M104" s="63" t="str">
        <f>IF(D104="","000",D104)&amp;IF(E104="","0000",E104)&amp;IF(F104="","0000000000",F104)&amp;IF(G104="","000",G104)&amp;H104</f>
        <v>00001040000050000244</v>
      </c>
      <c r="N104" s="64"/>
      <c r="O104" s="64"/>
      <c r="P104" s="64"/>
      <c r="Q104" s="64"/>
      <c r="R104" s="64"/>
      <c r="S104" s="64"/>
      <c r="T104" s="64"/>
      <c r="U104" s="64"/>
    </row>
    <row r="105" spans="2:21" s="65" customFormat="1" ht="12.75">
      <c r="B105" s="10" t="s">
        <v>90</v>
      </c>
      <c r="C105" s="87" t="s">
        <v>7</v>
      </c>
      <c r="D105" s="7" t="s">
        <v>67</v>
      </c>
      <c r="E105" s="8" t="s">
        <v>88</v>
      </c>
      <c r="F105" s="8" t="s">
        <v>77</v>
      </c>
      <c r="G105" s="8" t="s">
        <v>89</v>
      </c>
      <c r="H105" s="9"/>
      <c r="I105" s="11">
        <v>600000</v>
      </c>
      <c r="J105" s="12">
        <v>241722.67</v>
      </c>
      <c r="K105" s="88">
        <f>IF(IF(I105="",0,I105)=0,0,(IF(I105&gt;0,IF(J105&gt;I105,0,I105-J105),IF(J105&gt;I105,I105-J105,0))))</f>
        <v>358277.33</v>
      </c>
      <c r="L105" s="89"/>
      <c r="M105" s="63" t="str">
        <f>IF(D105="","000",D105)&amp;IF(E105="","0000",E105)&amp;IF(F105="","0000000000",F105)&amp;IF(G105="","000",G105)&amp;H105</f>
        <v>00001040000050000247</v>
      </c>
      <c r="N105" s="64"/>
      <c r="O105" s="64"/>
      <c r="P105" s="64"/>
      <c r="Q105" s="64"/>
      <c r="R105" s="64"/>
      <c r="S105" s="64"/>
      <c r="T105" s="64"/>
      <c r="U105" s="64"/>
    </row>
    <row r="106" spans="2:21" s="65" customFormat="1" ht="22.5">
      <c r="B106" s="10" t="s">
        <v>92</v>
      </c>
      <c r="C106" s="87" t="s">
        <v>7</v>
      </c>
      <c r="D106" s="7" t="s">
        <v>67</v>
      </c>
      <c r="E106" s="8" t="s">
        <v>88</v>
      </c>
      <c r="F106" s="8" t="s">
        <v>77</v>
      </c>
      <c r="G106" s="8" t="s">
        <v>91</v>
      </c>
      <c r="H106" s="9"/>
      <c r="I106" s="11">
        <v>80000</v>
      </c>
      <c r="J106" s="12">
        <v>19533</v>
      </c>
      <c r="K106" s="88">
        <f>IF(IF(I106="",0,I106)=0,0,(IF(I106&gt;0,IF(J106&gt;I106,0,I106-J106),IF(J106&gt;I106,I106-J106,0))))</f>
        <v>60467</v>
      </c>
      <c r="L106" s="89"/>
      <c r="M106" s="63" t="str">
        <f>IF(D106="","000",D106)&amp;IF(E106="","0000",E106)&amp;IF(F106="","0000000000",F106)&amp;IF(G106="","000",G106)&amp;H106</f>
        <v>00001040000050000851</v>
      </c>
      <c r="N106" s="64"/>
      <c r="O106" s="64"/>
      <c r="P106" s="64"/>
      <c r="Q106" s="64"/>
      <c r="R106" s="64"/>
      <c r="S106" s="64"/>
      <c r="T106" s="64"/>
      <c r="U106" s="64"/>
    </row>
    <row r="107" spans="2:21" s="65" customFormat="1" ht="12.75">
      <c r="B107" s="10" t="s">
        <v>94</v>
      </c>
      <c r="C107" s="87" t="s">
        <v>7</v>
      </c>
      <c r="D107" s="7" t="s">
        <v>67</v>
      </c>
      <c r="E107" s="8" t="s">
        <v>88</v>
      </c>
      <c r="F107" s="8" t="s">
        <v>77</v>
      </c>
      <c r="G107" s="8" t="s">
        <v>93</v>
      </c>
      <c r="H107" s="9"/>
      <c r="I107" s="11">
        <v>44000</v>
      </c>
      <c r="J107" s="12">
        <v>12862</v>
      </c>
      <c r="K107" s="88">
        <f>IF(IF(I107="",0,I107)=0,0,(IF(I107&gt;0,IF(J107&gt;I107,0,I107-J107),IF(J107&gt;I107,I107-J107,0))))</f>
        <v>31138</v>
      </c>
      <c r="L107" s="89"/>
      <c r="M107" s="63" t="str">
        <f>IF(D107="","000",D107)&amp;IF(E107="","0000",E107)&amp;IF(F107="","0000000000",F107)&amp;IF(G107="","000",G107)&amp;H107</f>
        <v>00001040000050000852</v>
      </c>
      <c r="N107" s="64"/>
      <c r="O107" s="64"/>
      <c r="P107" s="64"/>
      <c r="Q107" s="64"/>
      <c r="R107" s="64"/>
      <c r="S107" s="64"/>
      <c r="T107" s="64"/>
      <c r="U107" s="64"/>
    </row>
    <row r="108" spans="2:21" s="65" customFormat="1" ht="12.75">
      <c r="B108" s="10" t="s">
        <v>87</v>
      </c>
      <c r="C108" s="87" t="s">
        <v>7</v>
      </c>
      <c r="D108" s="7" t="s">
        <v>67</v>
      </c>
      <c r="E108" s="8" t="s">
        <v>88</v>
      </c>
      <c r="F108" s="8" t="s">
        <v>77</v>
      </c>
      <c r="G108" s="8" t="s">
        <v>86</v>
      </c>
      <c r="H108" s="9"/>
      <c r="I108" s="11">
        <v>11000</v>
      </c>
      <c r="J108" s="12">
        <v>0</v>
      </c>
      <c r="K108" s="88">
        <f>IF(IF(I108="",0,I108)=0,0,(IF(I108&gt;0,IF(J108&gt;I108,0,I108-J108),IF(J108&gt;I108,I108-J108,0))))</f>
        <v>11000</v>
      </c>
      <c r="L108" s="89"/>
      <c r="M108" s="63" t="str">
        <f>IF(D108="","000",D108)&amp;IF(E108="","0000",E108)&amp;IF(F108="","0000000000",F108)&amp;IF(G108="","000",G108)&amp;H108</f>
        <v>00001040000050000853</v>
      </c>
      <c r="N108" s="64"/>
      <c r="O108" s="64"/>
      <c r="P108" s="64"/>
      <c r="Q108" s="64"/>
      <c r="R108" s="64"/>
      <c r="S108" s="64"/>
      <c r="T108" s="64"/>
      <c r="U108" s="64"/>
    </row>
    <row r="109" spans="2:21" s="65" customFormat="1" ht="12.75">
      <c r="B109" s="10" t="s">
        <v>85</v>
      </c>
      <c r="C109" s="87" t="s">
        <v>7</v>
      </c>
      <c r="D109" s="7" t="s">
        <v>67</v>
      </c>
      <c r="E109" s="8" t="s">
        <v>95</v>
      </c>
      <c r="F109" s="8" t="s">
        <v>77</v>
      </c>
      <c r="G109" s="8" t="s">
        <v>84</v>
      </c>
      <c r="H109" s="9"/>
      <c r="I109" s="11">
        <v>3500</v>
      </c>
      <c r="J109" s="12">
        <v>0</v>
      </c>
      <c r="K109" s="88">
        <f>IF(IF(I109="",0,I109)=0,0,(IF(I109&gt;0,IF(J109&gt;I109,0,I109-J109),IF(J109&gt;I109,I109-J109,0))))</f>
        <v>3500</v>
      </c>
      <c r="L109" s="89"/>
      <c r="M109" s="63" t="str">
        <f>IF(D109="","000",D109)&amp;IF(E109="","0000",E109)&amp;IF(F109="","0000000000",F109)&amp;IF(G109="","000",G109)&amp;H109</f>
        <v>00001050000050000244</v>
      </c>
      <c r="N109" s="64"/>
      <c r="O109" s="64"/>
      <c r="P109" s="64"/>
      <c r="Q109" s="64"/>
      <c r="R109" s="64"/>
      <c r="S109" s="64"/>
      <c r="T109" s="64"/>
      <c r="U109" s="64"/>
    </row>
    <row r="110" spans="2:21" s="65" customFormat="1" ht="22.5">
      <c r="B110" s="10" t="s">
        <v>78</v>
      </c>
      <c r="C110" s="87" t="s">
        <v>7</v>
      </c>
      <c r="D110" s="7" t="s">
        <v>67</v>
      </c>
      <c r="E110" s="8" t="s">
        <v>96</v>
      </c>
      <c r="F110" s="8" t="s">
        <v>77</v>
      </c>
      <c r="G110" s="8" t="s">
        <v>75</v>
      </c>
      <c r="H110" s="9"/>
      <c r="I110" s="11">
        <v>7124300</v>
      </c>
      <c r="J110" s="12">
        <v>1890602.43</v>
      </c>
      <c r="K110" s="88">
        <f>IF(IF(I110="",0,I110)=0,0,(IF(I110&gt;0,IF(J110&gt;I110,0,I110-J110),IF(J110&gt;I110,I110-J110,0))))</f>
        <v>5233697.57</v>
      </c>
      <c r="L110" s="89"/>
      <c r="M110" s="63" t="str">
        <f>IF(D110="","000",D110)&amp;IF(E110="","0000",E110)&amp;IF(F110="","0000000000",F110)&amp;IF(G110="","000",G110)&amp;H110</f>
        <v>00001060000050000121</v>
      </c>
      <c r="N110" s="64"/>
      <c r="O110" s="64"/>
      <c r="P110" s="64"/>
      <c r="Q110" s="64"/>
      <c r="R110" s="64"/>
      <c r="S110" s="64"/>
      <c r="T110" s="64"/>
      <c r="U110" s="64"/>
    </row>
    <row r="111" spans="2:21" s="65" customFormat="1" ht="33.75">
      <c r="B111" s="10" t="s">
        <v>80</v>
      </c>
      <c r="C111" s="87" t="s">
        <v>7</v>
      </c>
      <c r="D111" s="7" t="s">
        <v>67</v>
      </c>
      <c r="E111" s="8" t="s">
        <v>96</v>
      </c>
      <c r="F111" s="8" t="s">
        <v>77</v>
      </c>
      <c r="G111" s="8" t="s">
        <v>79</v>
      </c>
      <c r="H111" s="9"/>
      <c r="I111" s="11">
        <v>440950</v>
      </c>
      <c r="J111" s="12">
        <v>240700</v>
      </c>
      <c r="K111" s="88">
        <f>IF(IF(I111="",0,I111)=0,0,(IF(I111&gt;0,IF(J111&gt;I111,0,I111-J111),IF(J111&gt;I111,I111-J111,0))))</f>
        <v>200250</v>
      </c>
      <c r="L111" s="89"/>
      <c r="M111" s="63" t="str">
        <f>IF(D111="","000",D111)&amp;IF(E111="","0000",E111)&amp;IF(F111="","0000000000",F111)&amp;IF(G111="","000",G111)&amp;H111</f>
        <v>00001060000050000122</v>
      </c>
      <c r="N111" s="64"/>
      <c r="O111" s="64"/>
      <c r="P111" s="64"/>
      <c r="Q111" s="64"/>
      <c r="R111" s="64"/>
      <c r="S111" s="64"/>
      <c r="T111" s="64"/>
      <c r="U111" s="64"/>
    </row>
    <row r="112" spans="2:21" s="65" customFormat="1" ht="33.75">
      <c r="B112" s="10" t="s">
        <v>82</v>
      </c>
      <c r="C112" s="87" t="s">
        <v>7</v>
      </c>
      <c r="D112" s="7" t="s">
        <v>67</v>
      </c>
      <c r="E112" s="8" t="s">
        <v>96</v>
      </c>
      <c r="F112" s="8" t="s">
        <v>77</v>
      </c>
      <c r="G112" s="8" t="s">
        <v>81</v>
      </c>
      <c r="H112" s="9"/>
      <c r="I112" s="11">
        <v>2151600</v>
      </c>
      <c r="J112" s="12">
        <v>440465.43</v>
      </c>
      <c r="K112" s="88">
        <f>IF(IF(I112="",0,I112)=0,0,(IF(I112&gt;0,IF(J112&gt;I112,0,I112-J112),IF(J112&gt;I112,I112-J112,0))))</f>
        <v>1711134.57</v>
      </c>
      <c r="L112" s="89"/>
      <c r="M112" s="63" t="str">
        <f>IF(D112="","000",D112)&amp;IF(E112="","0000",E112)&amp;IF(F112="","0000000000",F112)&amp;IF(G112="","000",G112)&amp;H112</f>
        <v>00001060000050000129</v>
      </c>
      <c r="N112" s="64"/>
      <c r="O112" s="64"/>
      <c r="P112" s="64"/>
      <c r="Q112" s="64"/>
      <c r="R112" s="64"/>
      <c r="S112" s="64"/>
      <c r="T112" s="64"/>
      <c r="U112" s="64"/>
    </row>
    <row r="113" spans="2:21" s="65" customFormat="1" ht="12.75">
      <c r="B113" s="10" t="s">
        <v>85</v>
      </c>
      <c r="C113" s="87" t="s">
        <v>7</v>
      </c>
      <c r="D113" s="7" t="s">
        <v>67</v>
      </c>
      <c r="E113" s="8" t="s">
        <v>96</v>
      </c>
      <c r="F113" s="8" t="s">
        <v>77</v>
      </c>
      <c r="G113" s="8" t="s">
        <v>84</v>
      </c>
      <c r="H113" s="9"/>
      <c r="I113" s="11">
        <v>487450</v>
      </c>
      <c r="J113" s="12">
        <v>60521.61</v>
      </c>
      <c r="K113" s="88">
        <f>IF(IF(I113="",0,I113)=0,0,(IF(I113&gt;0,IF(J113&gt;I113,0,I113-J113),IF(J113&gt;I113,I113-J113,0))))</f>
        <v>426928.39</v>
      </c>
      <c r="L113" s="89"/>
      <c r="M113" s="63" t="str">
        <f>IF(D113="","000",D113)&amp;IF(E113="","0000",E113)&amp;IF(F113="","0000000000",F113)&amp;IF(G113="","000",G113)&amp;H113</f>
        <v>00001060000050000244</v>
      </c>
      <c r="N113" s="64"/>
      <c r="O113" s="64"/>
      <c r="P113" s="64"/>
      <c r="Q113" s="64"/>
      <c r="R113" s="64"/>
      <c r="S113" s="64"/>
      <c r="T113" s="64"/>
      <c r="U113" s="64"/>
    </row>
    <row r="114" spans="2:21" s="65" customFormat="1" ht="12.75">
      <c r="B114" s="10" t="s">
        <v>99</v>
      </c>
      <c r="C114" s="87" t="s">
        <v>7</v>
      </c>
      <c r="D114" s="7" t="s">
        <v>67</v>
      </c>
      <c r="E114" s="8" t="s">
        <v>98</v>
      </c>
      <c r="F114" s="8" t="s">
        <v>77</v>
      </c>
      <c r="G114" s="8" t="s">
        <v>97</v>
      </c>
      <c r="H114" s="9"/>
      <c r="I114" s="11">
        <v>50000</v>
      </c>
      <c r="J114" s="12">
        <v>0</v>
      </c>
      <c r="K114" s="88">
        <f>IF(IF(I114="",0,I114)=0,0,(IF(I114&gt;0,IF(J114&gt;I114,0,I114-J114),IF(J114&gt;I114,I114-J114,0))))</f>
        <v>50000</v>
      </c>
      <c r="L114" s="89"/>
      <c r="M114" s="63" t="str">
        <f>IF(D114="","000",D114)&amp;IF(E114="","0000",E114)&amp;IF(F114="","0000000000",F114)&amp;IF(G114="","000",G114)&amp;H114</f>
        <v>00001110000050000870</v>
      </c>
      <c r="N114" s="64"/>
      <c r="O114" s="64"/>
      <c r="P114" s="64"/>
      <c r="Q114" s="64"/>
      <c r="R114" s="64"/>
      <c r="S114" s="64"/>
      <c r="T114" s="64"/>
      <c r="U114" s="64"/>
    </row>
    <row r="115" spans="2:21" s="65" customFormat="1" ht="22.5">
      <c r="B115" s="10" t="s">
        <v>78</v>
      </c>
      <c r="C115" s="87" t="s">
        <v>7</v>
      </c>
      <c r="D115" s="7" t="s">
        <v>67</v>
      </c>
      <c r="E115" s="8" t="s">
        <v>100</v>
      </c>
      <c r="F115" s="8" t="s">
        <v>77</v>
      </c>
      <c r="G115" s="8" t="s">
        <v>75</v>
      </c>
      <c r="H115" s="9"/>
      <c r="I115" s="11">
        <v>4621900</v>
      </c>
      <c r="J115" s="12">
        <v>1247285.12</v>
      </c>
      <c r="K115" s="88">
        <f>IF(IF(I115="",0,I115)=0,0,(IF(I115&gt;0,IF(J115&gt;I115,0,I115-J115),IF(J115&gt;I115,I115-J115,0))))</f>
        <v>3374614.88</v>
      </c>
      <c r="L115" s="89"/>
      <c r="M115" s="63" t="str">
        <f>IF(D115="","000",D115)&amp;IF(E115="","0000",E115)&amp;IF(F115="","0000000000",F115)&amp;IF(G115="","000",G115)&amp;H115</f>
        <v>00001130000050000121</v>
      </c>
      <c r="N115" s="64"/>
      <c r="O115" s="64"/>
      <c r="P115" s="64"/>
      <c r="Q115" s="64"/>
      <c r="R115" s="64"/>
      <c r="S115" s="64"/>
      <c r="T115" s="64"/>
      <c r="U115" s="64"/>
    </row>
    <row r="116" spans="2:21" s="65" customFormat="1" ht="33.75">
      <c r="B116" s="10" t="s">
        <v>80</v>
      </c>
      <c r="C116" s="87" t="s">
        <v>7</v>
      </c>
      <c r="D116" s="7" t="s">
        <v>67</v>
      </c>
      <c r="E116" s="8" t="s">
        <v>100</v>
      </c>
      <c r="F116" s="8" t="s">
        <v>77</v>
      </c>
      <c r="G116" s="8" t="s">
        <v>79</v>
      </c>
      <c r="H116" s="9"/>
      <c r="I116" s="11">
        <v>361600</v>
      </c>
      <c r="J116" s="12">
        <v>2400</v>
      </c>
      <c r="K116" s="88">
        <f>IF(IF(I116="",0,I116)=0,0,(IF(I116&gt;0,IF(J116&gt;I116,0,I116-J116),IF(J116&gt;I116,I116-J116,0))))</f>
        <v>359200</v>
      </c>
      <c r="L116" s="89"/>
      <c r="M116" s="63" t="str">
        <f>IF(D116="","000",D116)&amp;IF(E116="","0000",E116)&amp;IF(F116="","0000000000",F116)&amp;IF(G116="","000",G116)&amp;H116</f>
        <v>00001130000050000122</v>
      </c>
      <c r="N116" s="64"/>
      <c r="O116" s="64"/>
      <c r="P116" s="64"/>
      <c r="Q116" s="64"/>
      <c r="R116" s="64"/>
      <c r="S116" s="64"/>
      <c r="T116" s="64"/>
      <c r="U116" s="64"/>
    </row>
    <row r="117" spans="2:21" s="65" customFormat="1" ht="33.75">
      <c r="B117" s="10" t="s">
        <v>82</v>
      </c>
      <c r="C117" s="87" t="s">
        <v>7</v>
      </c>
      <c r="D117" s="7" t="s">
        <v>67</v>
      </c>
      <c r="E117" s="8" t="s">
        <v>100</v>
      </c>
      <c r="F117" s="8" t="s">
        <v>77</v>
      </c>
      <c r="G117" s="8" t="s">
        <v>81</v>
      </c>
      <c r="H117" s="9"/>
      <c r="I117" s="11">
        <v>1395800</v>
      </c>
      <c r="J117" s="12">
        <v>290489.05</v>
      </c>
      <c r="K117" s="88">
        <f>IF(IF(I117="",0,I117)=0,0,(IF(I117&gt;0,IF(J117&gt;I117,0,I117-J117),IF(J117&gt;I117,I117-J117,0))))</f>
        <v>1105310.95</v>
      </c>
      <c r="L117" s="89"/>
      <c r="M117" s="63" t="str">
        <f>IF(D117="","000",D117)&amp;IF(E117="","0000",E117)&amp;IF(F117="","0000000000",F117)&amp;IF(G117="","000",G117)&amp;H117</f>
        <v>00001130000050000129</v>
      </c>
      <c r="N117" s="64"/>
      <c r="O117" s="64"/>
      <c r="P117" s="64"/>
      <c r="Q117" s="64"/>
      <c r="R117" s="64"/>
      <c r="S117" s="64"/>
      <c r="T117" s="64"/>
      <c r="U117" s="64"/>
    </row>
    <row r="118" spans="2:21" s="65" customFormat="1" ht="12.75">
      <c r="B118" s="10" t="s">
        <v>85</v>
      </c>
      <c r="C118" s="87" t="s">
        <v>7</v>
      </c>
      <c r="D118" s="7" t="s">
        <v>67</v>
      </c>
      <c r="E118" s="8" t="s">
        <v>100</v>
      </c>
      <c r="F118" s="8" t="s">
        <v>77</v>
      </c>
      <c r="G118" s="8" t="s">
        <v>84</v>
      </c>
      <c r="H118" s="9"/>
      <c r="I118" s="11">
        <v>1723710</v>
      </c>
      <c r="J118" s="12">
        <v>521948.88</v>
      </c>
      <c r="K118" s="88">
        <f>IF(IF(I118="",0,I118)=0,0,(IF(I118&gt;0,IF(J118&gt;I118,0,I118-J118),IF(J118&gt;I118,I118-J118,0))))</f>
        <v>1201761.12</v>
      </c>
      <c r="L118" s="89"/>
      <c r="M118" s="63" t="str">
        <f>IF(D118="","000",D118)&amp;IF(E118="","0000",E118)&amp;IF(F118="","0000000000",F118)&amp;IF(G118="","000",G118)&amp;H118</f>
        <v>00001130000050000244</v>
      </c>
      <c r="N118" s="64"/>
      <c r="O118" s="64"/>
      <c r="P118" s="64"/>
      <c r="Q118" s="64"/>
      <c r="R118" s="64"/>
      <c r="S118" s="64"/>
      <c r="T118" s="64"/>
      <c r="U118" s="64"/>
    </row>
    <row r="119" spans="2:21" s="65" customFormat="1" ht="12.75">
      <c r="B119" s="10" t="s">
        <v>90</v>
      </c>
      <c r="C119" s="87" t="s">
        <v>7</v>
      </c>
      <c r="D119" s="7" t="s">
        <v>67</v>
      </c>
      <c r="E119" s="8" t="s">
        <v>100</v>
      </c>
      <c r="F119" s="8" t="s">
        <v>77</v>
      </c>
      <c r="G119" s="8" t="s">
        <v>89</v>
      </c>
      <c r="H119" s="9"/>
      <c r="I119" s="11">
        <v>28407.64</v>
      </c>
      <c r="J119" s="12">
        <v>28407.64</v>
      </c>
      <c r="K119" s="88">
        <f>IF(IF(I119="",0,I119)=0,0,(IF(I119&gt;0,IF(J119&gt;I119,0,I119-J119),IF(J119&gt;I119,I119-J119,0))))</f>
        <v>0</v>
      </c>
      <c r="L119" s="89"/>
      <c r="M119" s="63" t="str">
        <f>IF(D119="","000",D119)&amp;IF(E119="","0000",E119)&amp;IF(F119="","0000000000",F119)&amp;IF(G119="","000",G119)&amp;H119</f>
        <v>00001130000050000247</v>
      </c>
      <c r="N119" s="64"/>
      <c r="O119" s="64"/>
      <c r="P119" s="64"/>
      <c r="Q119" s="64"/>
      <c r="R119" s="64"/>
      <c r="S119" s="64"/>
      <c r="T119" s="64"/>
      <c r="U119" s="64"/>
    </row>
    <row r="120" spans="2:21" s="65" customFormat="1" ht="12.75">
      <c r="B120" s="10" t="s">
        <v>102</v>
      </c>
      <c r="C120" s="87" t="s">
        <v>7</v>
      </c>
      <c r="D120" s="7" t="s">
        <v>67</v>
      </c>
      <c r="E120" s="8" t="s">
        <v>100</v>
      </c>
      <c r="F120" s="8" t="s">
        <v>77</v>
      </c>
      <c r="G120" s="8" t="s">
        <v>101</v>
      </c>
      <c r="H120" s="9"/>
      <c r="I120" s="11">
        <v>57000</v>
      </c>
      <c r="J120" s="12">
        <v>0</v>
      </c>
      <c r="K120" s="88">
        <f>IF(IF(I120="",0,I120)=0,0,(IF(I120&gt;0,IF(J120&gt;I120,0,I120-J120),IF(J120&gt;I120,I120-J120,0))))</f>
        <v>57000</v>
      </c>
      <c r="L120" s="89"/>
      <c r="M120" s="63" t="str">
        <f>IF(D120="","000",D120)&amp;IF(E120="","0000",E120)&amp;IF(F120="","0000000000",F120)&amp;IF(G120="","000",G120)&amp;H120</f>
        <v>00001130000050000360</v>
      </c>
      <c r="N120" s="64"/>
      <c r="O120" s="64"/>
      <c r="P120" s="64"/>
      <c r="Q120" s="64"/>
      <c r="R120" s="64"/>
      <c r="S120" s="64"/>
      <c r="T120" s="64"/>
      <c r="U120" s="64"/>
    </row>
    <row r="121" spans="2:21" s="65" customFormat="1" ht="12.75">
      <c r="B121" s="10" t="s">
        <v>104</v>
      </c>
      <c r="C121" s="87" t="s">
        <v>7</v>
      </c>
      <c r="D121" s="7" t="s">
        <v>67</v>
      </c>
      <c r="E121" s="8" t="s">
        <v>100</v>
      </c>
      <c r="F121" s="8" t="s">
        <v>77</v>
      </c>
      <c r="G121" s="8" t="s">
        <v>103</v>
      </c>
      <c r="H121" s="9"/>
      <c r="I121" s="11">
        <v>492100</v>
      </c>
      <c r="J121" s="12">
        <v>122200</v>
      </c>
      <c r="K121" s="88">
        <f>IF(IF(I121="",0,I121)=0,0,(IF(I121&gt;0,IF(J121&gt;I121,0,I121-J121),IF(J121&gt;I121,I121-J121,0))))</f>
        <v>369900</v>
      </c>
      <c r="L121" s="89"/>
      <c r="M121" s="63" t="str">
        <f>IF(D121="","000",D121)&amp;IF(E121="","0000",E121)&amp;IF(F121="","0000000000",F121)&amp;IF(G121="","000",G121)&amp;H121</f>
        <v>00001130000050000530</v>
      </c>
      <c r="N121" s="64"/>
      <c r="O121" s="64"/>
      <c r="P121" s="64"/>
      <c r="Q121" s="64"/>
      <c r="R121" s="64"/>
      <c r="S121" s="64"/>
      <c r="T121" s="64"/>
      <c r="U121" s="64"/>
    </row>
    <row r="122" spans="2:21" s="65" customFormat="1" ht="33.75">
      <c r="B122" s="10" t="s">
        <v>106</v>
      </c>
      <c r="C122" s="87" t="s">
        <v>7</v>
      </c>
      <c r="D122" s="7" t="s">
        <v>67</v>
      </c>
      <c r="E122" s="8" t="s">
        <v>100</v>
      </c>
      <c r="F122" s="8" t="s">
        <v>77</v>
      </c>
      <c r="G122" s="8" t="s">
        <v>105</v>
      </c>
      <c r="H122" s="9"/>
      <c r="I122" s="11">
        <v>5813.41</v>
      </c>
      <c r="J122" s="12">
        <v>5813.41</v>
      </c>
      <c r="K122" s="88">
        <f>IF(IF(I122="",0,I122)=0,0,(IF(I122&gt;0,IF(J122&gt;I122,0,I122-J122),IF(J122&gt;I122,I122-J122,0))))</f>
        <v>0</v>
      </c>
      <c r="L122" s="89"/>
      <c r="M122" s="63" t="str">
        <f>IF(D122="","000",D122)&amp;IF(E122="","0000",E122)&amp;IF(F122="","0000000000",F122)&amp;IF(G122="","000",G122)&amp;H122</f>
        <v>00001130000050000831</v>
      </c>
      <c r="N122" s="64"/>
      <c r="O122" s="64"/>
      <c r="P122" s="64"/>
      <c r="Q122" s="64"/>
      <c r="R122" s="64"/>
      <c r="S122" s="64"/>
      <c r="T122" s="64"/>
      <c r="U122" s="64"/>
    </row>
    <row r="123" spans="2:21" s="65" customFormat="1" ht="12.75">
      <c r="B123" s="10" t="s">
        <v>87</v>
      </c>
      <c r="C123" s="87" t="s">
        <v>7</v>
      </c>
      <c r="D123" s="7" t="s">
        <v>67</v>
      </c>
      <c r="E123" s="8" t="s">
        <v>100</v>
      </c>
      <c r="F123" s="8" t="s">
        <v>77</v>
      </c>
      <c r="G123" s="8" t="s">
        <v>86</v>
      </c>
      <c r="H123" s="9"/>
      <c r="I123" s="11">
        <v>900453</v>
      </c>
      <c r="J123" s="12">
        <v>760276.5</v>
      </c>
      <c r="K123" s="88">
        <f>IF(IF(I123="",0,I123)=0,0,(IF(I123&gt;0,IF(J123&gt;I123,0,I123-J123),IF(J123&gt;I123,I123-J123,0))))</f>
        <v>140176.5</v>
      </c>
      <c r="L123" s="89"/>
      <c r="M123" s="63" t="str">
        <f>IF(D123="","000",D123)&amp;IF(E123="","0000",E123)&amp;IF(F123="","0000000000",F123)&amp;IF(G123="","000",G123)&amp;H123</f>
        <v>00001130000050000853</v>
      </c>
      <c r="N123" s="64"/>
      <c r="O123" s="64"/>
      <c r="P123" s="64"/>
      <c r="Q123" s="64"/>
      <c r="R123" s="64"/>
      <c r="S123" s="64"/>
      <c r="T123" s="64"/>
      <c r="U123" s="64"/>
    </row>
    <row r="124" spans="2:21" s="65" customFormat="1" ht="12.75">
      <c r="B124" s="10" t="s">
        <v>99</v>
      </c>
      <c r="C124" s="87" t="s">
        <v>7</v>
      </c>
      <c r="D124" s="7" t="s">
        <v>67</v>
      </c>
      <c r="E124" s="8" t="s">
        <v>100</v>
      </c>
      <c r="F124" s="8" t="s">
        <v>77</v>
      </c>
      <c r="G124" s="8" t="s">
        <v>97</v>
      </c>
      <c r="H124" s="9"/>
      <c r="I124" s="11">
        <v>150000</v>
      </c>
      <c r="J124" s="12">
        <v>0</v>
      </c>
      <c r="K124" s="88">
        <f>IF(IF(I124="",0,I124)=0,0,(IF(I124&gt;0,IF(J124&gt;I124,0,I124-J124),IF(J124&gt;I124,I124-J124,0))))</f>
        <v>150000</v>
      </c>
      <c r="L124" s="89"/>
      <c r="M124" s="63" t="str">
        <f>IF(D124="","000",D124)&amp;IF(E124="","0000",E124)&amp;IF(F124="","0000000000",F124)&amp;IF(G124="","000",G124)&amp;H124</f>
        <v>00001130000050000870</v>
      </c>
      <c r="N124" s="64"/>
      <c r="O124" s="64"/>
      <c r="P124" s="64"/>
      <c r="Q124" s="64"/>
      <c r="R124" s="64"/>
      <c r="S124" s="64"/>
      <c r="T124" s="64"/>
      <c r="U124" s="64"/>
    </row>
    <row r="125" spans="2:21" s="65" customFormat="1" ht="12.75">
      <c r="B125" s="10" t="s">
        <v>104</v>
      </c>
      <c r="C125" s="87" t="s">
        <v>7</v>
      </c>
      <c r="D125" s="7" t="s">
        <v>67</v>
      </c>
      <c r="E125" s="8" t="s">
        <v>107</v>
      </c>
      <c r="F125" s="8" t="s">
        <v>77</v>
      </c>
      <c r="G125" s="8" t="s">
        <v>103</v>
      </c>
      <c r="H125" s="9"/>
      <c r="I125" s="11">
        <v>805400</v>
      </c>
      <c r="J125" s="12">
        <v>402800</v>
      </c>
      <c r="K125" s="88">
        <f>IF(IF(I125="",0,I125)=0,0,(IF(I125&gt;0,IF(J125&gt;I125,0,I125-J125),IF(J125&gt;I125,I125-J125,0))))</f>
        <v>402600</v>
      </c>
      <c r="L125" s="89"/>
      <c r="M125" s="63" t="str">
        <f>IF(D125="","000",D125)&amp;IF(E125="","0000",E125)&amp;IF(F125="","0000000000",F125)&amp;IF(G125="","000",G125)&amp;H125</f>
        <v>00002030000050000530</v>
      </c>
      <c r="N125" s="64"/>
      <c r="O125" s="64"/>
      <c r="P125" s="64"/>
      <c r="Q125" s="64"/>
      <c r="R125" s="64"/>
      <c r="S125" s="64"/>
      <c r="T125" s="64"/>
      <c r="U125" s="64"/>
    </row>
    <row r="126" spans="2:21" s="65" customFormat="1" ht="12.75">
      <c r="B126" s="10" t="s">
        <v>85</v>
      </c>
      <c r="C126" s="87" t="s">
        <v>7</v>
      </c>
      <c r="D126" s="7" t="s">
        <v>67</v>
      </c>
      <c r="E126" s="8" t="s">
        <v>108</v>
      </c>
      <c r="F126" s="8" t="s">
        <v>77</v>
      </c>
      <c r="G126" s="8" t="s">
        <v>84</v>
      </c>
      <c r="H126" s="9"/>
      <c r="I126" s="11">
        <v>710000</v>
      </c>
      <c r="J126" s="12">
        <v>0</v>
      </c>
      <c r="K126" s="88">
        <f>IF(IF(I126="",0,I126)=0,0,(IF(I126&gt;0,IF(J126&gt;I126,0,I126-J126),IF(J126&gt;I126,I126-J126,0))))</f>
        <v>710000</v>
      </c>
      <c r="L126" s="89"/>
      <c r="M126" s="63" t="str">
        <f>IF(D126="","000",D126)&amp;IF(E126="","0000",E126)&amp;IF(F126="","0000000000",F126)&amp;IF(G126="","000",G126)&amp;H126</f>
        <v>00003090000050000244</v>
      </c>
      <c r="N126" s="64"/>
      <c r="O126" s="64"/>
      <c r="P126" s="64"/>
      <c r="Q126" s="64"/>
      <c r="R126" s="64"/>
      <c r="S126" s="64"/>
      <c r="T126" s="64"/>
      <c r="U126" s="64"/>
    </row>
    <row r="127" spans="2:21" s="65" customFormat="1" ht="12.75">
      <c r="B127" s="10" t="s">
        <v>110</v>
      </c>
      <c r="C127" s="87" t="s">
        <v>7</v>
      </c>
      <c r="D127" s="7" t="s">
        <v>67</v>
      </c>
      <c r="E127" s="8" t="s">
        <v>108</v>
      </c>
      <c r="F127" s="8" t="s">
        <v>77</v>
      </c>
      <c r="G127" s="8" t="s">
        <v>109</v>
      </c>
      <c r="H127" s="9"/>
      <c r="I127" s="11">
        <v>10000</v>
      </c>
      <c r="J127" s="12">
        <v>0</v>
      </c>
      <c r="K127" s="88">
        <f>IF(IF(I127="",0,I127)=0,0,(IF(I127&gt;0,IF(J127&gt;I127,0,I127-J127),IF(J127&gt;I127,I127-J127,0))))</f>
        <v>10000</v>
      </c>
      <c r="L127" s="89"/>
      <c r="M127" s="63" t="str">
        <f>IF(D127="","000",D127)&amp;IF(E127="","0000",E127)&amp;IF(F127="","0000000000",F127)&amp;IF(G127="","000",G127)&amp;H127</f>
        <v>00003090000050000612</v>
      </c>
      <c r="N127" s="64"/>
      <c r="O127" s="64"/>
      <c r="P127" s="64"/>
      <c r="Q127" s="64"/>
      <c r="R127" s="64"/>
      <c r="S127" s="64"/>
      <c r="T127" s="64"/>
      <c r="U127" s="64"/>
    </row>
    <row r="128" spans="2:21" s="65" customFormat="1" ht="22.5">
      <c r="B128" s="10" t="s">
        <v>78</v>
      </c>
      <c r="C128" s="87" t="s">
        <v>7</v>
      </c>
      <c r="D128" s="7" t="s">
        <v>67</v>
      </c>
      <c r="E128" s="8" t="s">
        <v>111</v>
      </c>
      <c r="F128" s="8" t="s">
        <v>77</v>
      </c>
      <c r="G128" s="8" t="s">
        <v>75</v>
      </c>
      <c r="H128" s="9"/>
      <c r="I128" s="11">
        <v>1647700</v>
      </c>
      <c r="J128" s="12">
        <v>476879.72</v>
      </c>
      <c r="K128" s="88">
        <f>IF(IF(I128="",0,I128)=0,0,(IF(I128&gt;0,IF(J128&gt;I128,0,I128-J128),IF(J128&gt;I128,I128-J128,0))))</f>
        <v>1170820.28</v>
      </c>
      <c r="L128" s="89"/>
      <c r="M128" s="63" t="str">
        <f>IF(D128="","000",D128)&amp;IF(E128="","0000",E128)&amp;IF(F128="","0000000000",F128)&amp;IF(G128="","000",G128)&amp;H128</f>
        <v>00003100000050000121</v>
      </c>
      <c r="N128" s="64"/>
      <c r="O128" s="64"/>
      <c r="P128" s="64"/>
      <c r="Q128" s="64"/>
      <c r="R128" s="64"/>
      <c r="S128" s="64"/>
      <c r="T128" s="64"/>
      <c r="U128" s="64"/>
    </row>
    <row r="129" spans="2:21" s="65" customFormat="1" ht="33.75">
      <c r="B129" s="10" t="s">
        <v>82</v>
      </c>
      <c r="C129" s="87" t="s">
        <v>7</v>
      </c>
      <c r="D129" s="7" t="s">
        <v>67</v>
      </c>
      <c r="E129" s="8" t="s">
        <v>111</v>
      </c>
      <c r="F129" s="8" t="s">
        <v>77</v>
      </c>
      <c r="G129" s="8" t="s">
        <v>81</v>
      </c>
      <c r="H129" s="9"/>
      <c r="I129" s="11">
        <v>497600</v>
      </c>
      <c r="J129" s="12">
        <v>111436.14</v>
      </c>
      <c r="K129" s="88">
        <f>IF(IF(I129="",0,I129)=0,0,(IF(I129&gt;0,IF(J129&gt;I129,0,I129-J129),IF(J129&gt;I129,I129-J129,0))))</f>
        <v>386163.86</v>
      </c>
      <c r="L129" s="89"/>
      <c r="M129" s="63" t="str">
        <f>IF(D129="","000",D129)&amp;IF(E129="","0000",E129)&amp;IF(F129="","0000000000",F129)&amp;IF(G129="","000",G129)&amp;H129</f>
        <v>00003100000050000129</v>
      </c>
      <c r="N129" s="64"/>
      <c r="O129" s="64"/>
      <c r="P129" s="64"/>
      <c r="Q129" s="64"/>
      <c r="R129" s="64"/>
      <c r="S129" s="64"/>
      <c r="T129" s="64"/>
      <c r="U129" s="64"/>
    </row>
    <row r="130" spans="2:21" s="65" customFormat="1" ht="12.75">
      <c r="B130" s="10" t="s">
        <v>85</v>
      </c>
      <c r="C130" s="87" t="s">
        <v>7</v>
      </c>
      <c r="D130" s="7" t="s">
        <v>67</v>
      </c>
      <c r="E130" s="8" t="s">
        <v>111</v>
      </c>
      <c r="F130" s="8" t="s">
        <v>77</v>
      </c>
      <c r="G130" s="8" t="s">
        <v>84</v>
      </c>
      <c r="H130" s="9"/>
      <c r="I130" s="11">
        <v>358800</v>
      </c>
      <c r="J130" s="12">
        <v>19819.76</v>
      </c>
      <c r="K130" s="88">
        <f>IF(IF(I130="",0,I130)=0,0,(IF(I130&gt;0,IF(J130&gt;I130,0,I130-J130),IF(J130&gt;I130,I130-J130,0))))</f>
        <v>338980.24</v>
      </c>
      <c r="L130" s="89"/>
      <c r="M130" s="63" t="str">
        <f>IF(D130="","000",D130)&amp;IF(E130="","0000",E130)&amp;IF(F130="","0000000000",F130)&amp;IF(G130="","000",G130)&amp;H130</f>
        <v>00003100000050000244</v>
      </c>
      <c r="N130" s="64"/>
      <c r="O130" s="64"/>
      <c r="P130" s="64"/>
      <c r="Q130" s="64"/>
      <c r="R130" s="64"/>
      <c r="S130" s="64"/>
      <c r="T130" s="64"/>
      <c r="U130" s="64"/>
    </row>
    <row r="131" spans="2:21" s="65" customFormat="1" ht="12.75">
      <c r="B131" s="10" t="s">
        <v>85</v>
      </c>
      <c r="C131" s="87" t="s">
        <v>7</v>
      </c>
      <c r="D131" s="7" t="s">
        <v>67</v>
      </c>
      <c r="E131" s="8" t="s">
        <v>112</v>
      </c>
      <c r="F131" s="8" t="s">
        <v>77</v>
      </c>
      <c r="G131" s="8" t="s">
        <v>84</v>
      </c>
      <c r="H131" s="9"/>
      <c r="I131" s="11">
        <v>290240</v>
      </c>
      <c r="J131" s="12">
        <v>141240</v>
      </c>
      <c r="K131" s="88">
        <f>IF(IF(I131="",0,I131)=0,0,(IF(I131&gt;0,IF(J131&gt;I131,0,I131-J131),IF(J131&gt;I131,I131-J131,0))))</f>
        <v>149000</v>
      </c>
      <c r="L131" s="89"/>
      <c r="M131" s="63" t="str">
        <f>IF(D131="","000",D131)&amp;IF(E131="","0000",E131)&amp;IF(F131="","0000000000",F131)&amp;IF(G131="","000",G131)&amp;H131</f>
        <v>00004050000050000244</v>
      </c>
      <c r="N131" s="64"/>
      <c r="O131" s="64"/>
      <c r="P131" s="64"/>
      <c r="Q131" s="64"/>
      <c r="R131" s="64"/>
      <c r="S131" s="64"/>
      <c r="T131" s="64"/>
      <c r="U131" s="64"/>
    </row>
    <row r="132" spans="2:21" s="65" customFormat="1" ht="12.75">
      <c r="B132" s="10" t="s">
        <v>85</v>
      </c>
      <c r="C132" s="87" t="s">
        <v>7</v>
      </c>
      <c r="D132" s="7" t="s">
        <v>67</v>
      </c>
      <c r="E132" s="8" t="s">
        <v>113</v>
      </c>
      <c r="F132" s="8" t="s">
        <v>77</v>
      </c>
      <c r="G132" s="8" t="s">
        <v>84</v>
      </c>
      <c r="H132" s="9"/>
      <c r="I132" s="11">
        <v>8615400</v>
      </c>
      <c r="J132" s="12">
        <v>2710027.57</v>
      </c>
      <c r="K132" s="88">
        <f>IF(IF(I132="",0,I132)=0,0,(IF(I132&gt;0,IF(J132&gt;I132,0,I132-J132),IF(J132&gt;I132,I132-J132,0))))</f>
        <v>5905372.43</v>
      </c>
      <c r="L132" s="89"/>
      <c r="M132" s="63" t="str">
        <f>IF(D132="","000",D132)&amp;IF(E132="","0000",E132)&amp;IF(F132="","0000000000",F132)&amp;IF(G132="","000",G132)&amp;H132</f>
        <v>00004080000050000244</v>
      </c>
      <c r="N132" s="64"/>
      <c r="O132" s="64"/>
      <c r="P132" s="64"/>
      <c r="Q132" s="64"/>
      <c r="R132" s="64"/>
      <c r="S132" s="64"/>
      <c r="T132" s="64"/>
      <c r="U132" s="64"/>
    </row>
    <row r="133" spans="2:21" s="65" customFormat="1" ht="22.5">
      <c r="B133" s="10" t="s">
        <v>116</v>
      </c>
      <c r="C133" s="87" t="s">
        <v>7</v>
      </c>
      <c r="D133" s="7" t="s">
        <v>67</v>
      </c>
      <c r="E133" s="8" t="s">
        <v>115</v>
      </c>
      <c r="F133" s="8" t="s">
        <v>77</v>
      </c>
      <c r="G133" s="8" t="s">
        <v>114</v>
      </c>
      <c r="H133" s="9"/>
      <c r="I133" s="11">
        <v>8934244</v>
      </c>
      <c r="J133" s="12">
        <v>0</v>
      </c>
      <c r="K133" s="88">
        <f>IF(IF(I133="",0,I133)=0,0,(IF(I133&gt;0,IF(J133&gt;I133,0,I133-J133),IF(J133&gt;I133,I133-J133,0))))</f>
        <v>8934244</v>
      </c>
      <c r="L133" s="89"/>
      <c r="M133" s="63" t="str">
        <f>IF(D133="","000",D133)&amp;IF(E133="","0000",E133)&amp;IF(F133="","0000000000",F133)&amp;IF(G133="","000",G133)&amp;H133</f>
        <v>00004090000050000243</v>
      </c>
      <c r="N133" s="64"/>
      <c r="O133" s="64"/>
      <c r="P133" s="64"/>
      <c r="Q133" s="64"/>
      <c r="R133" s="64"/>
      <c r="S133" s="64"/>
      <c r="T133" s="64"/>
      <c r="U133" s="64"/>
    </row>
    <row r="134" spans="2:21" s="65" customFormat="1" ht="12.75">
      <c r="B134" s="10" t="s">
        <v>85</v>
      </c>
      <c r="C134" s="87" t="s">
        <v>7</v>
      </c>
      <c r="D134" s="7" t="s">
        <v>67</v>
      </c>
      <c r="E134" s="8" t="s">
        <v>115</v>
      </c>
      <c r="F134" s="8" t="s">
        <v>77</v>
      </c>
      <c r="G134" s="8" t="s">
        <v>84</v>
      </c>
      <c r="H134" s="9"/>
      <c r="I134" s="11">
        <v>8837636.85</v>
      </c>
      <c r="J134" s="12">
        <v>443708.13</v>
      </c>
      <c r="K134" s="88">
        <f>IF(IF(I134="",0,I134)=0,0,(IF(I134&gt;0,IF(J134&gt;I134,0,I134-J134),IF(J134&gt;I134,I134-J134,0))))</f>
        <v>8393928.72</v>
      </c>
      <c r="L134" s="89"/>
      <c r="M134" s="63" t="str">
        <f>IF(D134="","000",D134)&amp;IF(E134="","0000",E134)&amp;IF(F134="","0000000000",F134)&amp;IF(G134="","000",G134)&amp;H134</f>
        <v>00004090000050000244</v>
      </c>
      <c r="N134" s="64"/>
      <c r="O134" s="64"/>
      <c r="P134" s="64"/>
      <c r="Q134" s="64"/>
      <c r="R134" s="64"/>
      <c r="S134" s="64"/>
      <c r="T134" s="64"/>
      <c r="U134" s="64"/>
    </row>
    <row r="135" spans="2:21" s="65" customFormat="1" ht="12.75">
      <c r="B135" s="10" t="s">
        <v>85</v>
      </c>
      <c r="C135" s="87" t="s">
        <v>7</v>
      </c>
      <c r="D135" s="7" t="s">
        <v>67</v>
      </c>
      <c r="E135" s="8" t="s">
        <v>117</v>
      </c>
      <c r="F135" s="8" t="s">
        <v>77</v>
      </c>
      <c r="G135" s="8" t="s">
        <v>84</v>
      </c>
      <c r="H135" s="9"/>
      <c r="I135" s="11">
        <v>821720</v>
      </c>
      <c r="J135" s="12">
        <v>85200</v>
      </c>
      <c r="K135" s="88">
        <f>IF(IF(I135="",0,I135)=0,0,(IF(I135&gt;0,IF(J135&gt;I135,0,I135-J135),IF(J135&gt;I135,I135-J135,0))))</f>
        <v>736520</v>
      </c>
      <c r="L135" s="89"/>
      <c r="M135" s="63" t="str">
        <f>IF(D135="","000",D135)&amp;IF(E135="","0000",E135)&amp;IF(F135="","0000000000",F135)&amp;IF(G135="","000",G135)&amp;H135</f>
        <v>00004120000050000244</v>
      </c>
      <c r="N135" s="64"/>
      <c r="O135" s="64"/>
      <c r="P135" s="64"/>
      <c r="Q135" s="64"/>
      <c r="R135" s="64"/>
      <c r="S135" s="64"/>
      <c r="T135" s="64"/>
      <c r="U135" s="64"/>
    </row>
    <row r="136" spans="2:21" s="65" customFormat="1" ht="12.75">
      <c r="B136" s="10" t="s">
        <v>119</v>
      </c>
      <c r="C136" s="87" t="s">
        <v>7</v>
      </c>
      <c r="D136" s="7" t="s">
        <v>67</v>
      </c>
      <c r="E136" s="8" t="s">
        <v>117</v>
      </c>
      <c r="F136" s="8" t="s">
        <v>77</v>
      </c>
      <c r="G136" s="8" t="s">
        <v>118</v>
      </c>
      <c r="H136" s="9"/>
      <c r="I136" s="11">
        <v>25000</v>
      </c>
      <c r="J136" s="12">
        <v>0</v>
      </c>
      <c r="K136" s="88">
        <f>IF(IF(I136="",0,I136)=0,0,(IF(I136&gt;0,IF(J136&gt;I136,0,I136-J136),IF(J136&gt;I136,I136-J136,0))))</f>
        <v>25000</v>
      </c>
      <c r="L136" s="89"/>
      <c r="M136" s="63" t="str">
        <f>IF(D136="","000",D136)&amp;IF(E136="","0000",E136)&amp;IF(F136="","0000000000",F136)&amp;IF(G136="","000",G136)&amp;H136</f>
        <v>00004120000050000540</v>
      </c>
      <c r="N136" s="64"/>
      <c r="O136" s="64"/>
      <c r="P136" s="64"/>
      <c r="Q136" s="64"/>
      <c r="R136" s="64"/>
      <c r="S136" s="64"/>
      <c r="T136" s="64"/>
      <c r="U136" s="64"/>
    </row>
    <row r="137" spans="2:21" s="65" customFormat="1" ht="45">
      <c r="B137" s="10" t="s">
        <v>121</v>
      </c>
      <c r="C137" s="87" t="s">
        <v>7</v>
      </c>
      <c r="D137" s="7" t="s">
        <v>67</v>
      </c>
      <c r="E137" s="8" t="s">
        <v>117</v>
      </c>
      <c r="F137" s="8" t="s">
        <v>77</v>
      </c>
      <c r="G137" s="8" t="s">
        <v>120</v>
      </c>
      <c r="H137" s="9"/>
      <c r="I137" s="11">
        <v>2052206.21</v>
      </c>
      <c r="J137" s="12">
        <v>1904077.71</v>
      </c>
      <c r="K137" s="88">
        <f>IF(IF(I137="",0,I137)=0,0,(IF(I137&gt;0,IF(J137&gt;I137,0,I137-J137),IF(J137&gt;I137,I137-J137,0))))</f>
        <v>148128.5</v>
      </c>
      <c r="L137" s="89"/>
      <c r="M137" s="63" t="str">
        <f>IF(D137="","000",D137)&amp;IF(E137="","0000",E137)&amp;IF(F137="","0000000000",F137)&amp;IF(G137="","000",G137)&amp;H137</f>
        <v>00004120000050000811</v>
      </c>
      <c r="N137" s="64"/>
      <c r="O137" s="64"/>
      <c r="P137" s="64"/>
      <c r="Q137" s="64"/>
      <c r="R137" s="64"/>
      <c r="S137" s="64"/>
      <c r="T137" s="64"/>
      <c r="U137" s="64"/>
    </row>
    <row r="138" spans="2:21" s="65" customFormat="1" ht="45">
      <c r="B138" s="10" t="s">
        <v>123</v>
      </c>
      <c r="C138" s="87" t="s">
        <v>7</v>
      </c>
      <c r="D138" s="7" t="s">
        <v>67</v>
      </c>
      <c r="E138" s="8" t="s">
        <v>117</v>
      </c>
      <c r="F138" s="8" t="s">
        <v>77</v>
      </c>
      <c r="G138" s="8" t="s">
        <v>122</v>
      </c>
      <c r="H138" s="9"/>
      <c r="I138" s="11">
        <v>250000</v>
      </c>
      <c r="J138" s="12">
        <v>0</v>
      </c>
      <c r="K138" s="88">
        <f>IF(IF(I138="",0,I138)=0,0,(IF(I138&gt;0,IF(J138&gt;I138,0,I138-J138),IF(J138&gt;I138,I138-J138,0))))</f>
        <v>250000</v>
      </c>
      <c r="L138" s="89"/>
      <c r="M138" s="63" t="str">
        <f>IF(D138="","000",D138)&amp;IF(E138="","0000",E138)&amp;IF(F138="","0000000000",F138)&amp;IF(G138="","000",G138)&amp;H138</f>
        <v>00004120000050000813</v>
      </c>
      <c r="N138" s="64"/>
      <c r="O138" s="64"/>
      <c r="P138" s="64"/>
      <c r="Q138" s="64"/>
      <c r="R138" s="64"/>
      <c r="S138" s="64"/>
      <c r="T138" s="64"/>
      <c r="U138" s="64"/>
    </row>
    <row r="139" spans="2:21" s="65" customFormat="1" ht="12.75">
      <c r="B139" s="10" t="s">
        <v>85</v>
      </c>
      <c r="C139" s="87" t="s">
        <v>7</v>
      </c>
      <c r="D139" s="7" t="s">
        <v>67</v>
      </c>
      <c r="E139" s="8" t="s">
        <v>124</v>
      </c>
      <c r="F139" s="8" t="s">
        <v>77</v>
      </c>
      <c r="G139" s="8" t="s">
        <v>84</v>
      </c>
      <c r="H139" s="9"/>
      <c r="I139" s="11">
        <v>251000</v>
      </c>
      <c r="J139" s="12">
        <v>88385.81</v>
      </c>
      <c r="K139" s="88">
        <f>IF(IF(I139="",0,I139)=0,0,(IF(I139&gt;0,IF(J139&gt;I139,0,I139-J139),IF(J139&gt;I139,I139-J139,0))))</f>
        <v>162614.19</v>
      </c>
      <c r="L139" s="89"/>
      <c r="M139" s="63" t="str">
        <f>IF(D139="","000",D139)&amp;IF(E139="","0000",E139)&amp;IF(F139="","0000000000",F139)&amp;IF(G139="","000",G139)&amp;H139</f>
        <v>00005010000050000244</v>
      </c>
      <c r="N139" s="64"/>
      <c r="O139" s="64"/>
      <c r="P139" s="64"/>
      <c r="Q139" s="64"/>
      <c r="R139" s="64"/>
      <c r="S139" s="64"/>
      <c r="T139" s="64"/>
      <c r="U139" s="64"/>
    </row>
    <row r="140" spans="2:21" s="65" customFormat="1" ht="12.75">
      <c r="B140" s="10" t="s">
        <v>90</v>
      </c>
      <c r="C140" s="87" t="s">
        <v>7</v>
      </c>
      <c r="D140" s="7" t="s">
        <v>67</v>
      </c>
      <c r="E140" s="8" t="s">
        <v>124</v>
      </c>
      <c r="F140" s="8" t="s">
        <v>77</v>
      </c>
      <c r="G140" s="8" t="s">
        <v>89</v>
      </c>
      <c r="H140" s="9"/>
      <c r="I140" s="11">
        <v>61000</v>
      </c>
      <c r="J140" s="12">
        <v>27670.5</v>
      </c>
      <c r="K140" s="88">
        <f>IF(IF(I140="",0,I140)=0,0,(IF(I140&gt;0,IF(J140&gt;I140,0,I140-J140),IF(J140&gt;I140,I140-J140,0))))</f>
        <v>33329.5</v>
      </c>
      <c r="L140" s="89"/>
      <c r="M140" s="63" t="str">
        <f>IF(D140="","000",D140)&amp;IF(E140="","0000",E140)&amp;IF(F140="","0000000000",F140)&amp;IF(G140="","000",G140)&amp;H140</f>
        <v>00005010000050000247</v>
      </c>
      <c r="N140" s="64"/>
      <c r="O140" s="64"/>
      <c r="P140" s="64"/>
      <c r="Q140" s="64"/>
      <c r="R140" s="64"/>
      <c r="S140" s="64"/>
      <c r="T140" s="64"/>
      <c r="U140" s="64"/>
    </row>
    <row r="141" spans="2:21" s="65" customFormat="1" ht="12.75">
      <c r="B141" s="10" t="s">
        <v>85</v>
      </c>
      <c r="C141" s="87" t="s">
        <v>7</v>
      </c>
      <c r="D141" s="7" t="s">
        <v>67</v>
      </c>
      <c r="E141" s="8" t="s">
        <v>125</v>
      </c>
      <c r="F141" s="8" t="s">
        <v>77</v>
      </c>
      <c r="G141" s="8" t="s">
        <v>84</v>
      </c>
      <c r="H141" s="9"/>
      <c r="I141" s="11">
        <v>1681171.09</v>
      </c>
      <c r="J141" s="12">
        <v>206790</v>
      </c>
      <c r="K141" s="88">
        <f>IF(IF(I141="",0,I141)=0,0,(IF(I141&gt;0,IF(J141&gt;I141,0,I141-J141),IF(J141&gt;I141,I141-J141,0))))</f>
        <v>1474381.09</v>
      </c>
      <c r="L141" s="89"/>
      <c r="M141" s="63" t="str">
        <f>IF(D141="","000",D141)&amp;IF(E141="","0000",E141)&amp;IF(F141="","0000000000",F141)&amp;IF(G141="","000",G141)&amp;H141</f>
        <v>00005020000050000244</v>
      </c>
      <c r="N141" s="64"/>
      <c r="O141" s="64"/>
      <c r="P141" s="64"/>
      <c r="Q141" s="64"/>
      <c r="R141" s="64"/>
      <c r="S141" s="64"/>
      <c r="T141" s="64"/>
      <c r="U141" s="64"/>
    </row>
    <row r="142" spans="2:21" s="65" customFormat="1" ht="33.75">
      <c r="B142" s="10" t="s">
        <v>127</v>
      </c>
      <c r="C142" s="87" t="s">
        <v>7</v>
      </c>
      <c r="D142" s="7" t="s">
        <v>67</v>
      </c>
      <c r="E142" s="8" t="s">
        <v>125</v>
      </c>
      <c r="F142" s="8" t="s">
        <v>77</v>
      </c>
      <c r="G142" s="8" t="s">
        <v>126</v>
      </c>
      <c r="H142" s="9"/>
      <c r="I142" s="11">
        <v>30876810</v>
      </c>
      <c r="J142" s="12">
        <v>13159777.6</v>
      </c>
      <c r="K142" s="88">
        <f>IF(IF(I142="",0,I142)=0,0,(IF(I142&gt;0,IF(J142&gt;I142,0,I142-J142),IF(J142&gt;I142,I142-J142,0))))</f>
        <v>17717032.4</v>
      </c>
      <c r="L142" s="89"/>
      <c r="M142" s="63" t="str">
        <f>IF(D142="","000",D142)&amp;IF(E142="","0000",E142)&amp;IF(F142="","0000000000",F142)&amp;IF(G142="","000",G142)&amp;H142</f>
        <v>00005020000050000414</v>
      </c>
      <c r="N142" s="64"/>
      <c r="O142" s="64"/>
      <c r="P142" s="64"/>
      <c r="Q142" s="64"/>
      <c r="R142" s="64"/>
      <c r="S142" s="64"/>
      <c r="T142" s="64"/>
      <c r="U142" s="64"/>
    </row>
    <row r="143" spans="2:21" s="65" customFormat="1" ht="12.75">
      <c r="B143" s="10" t="s">
        <v>85</v>
      </c>
      <c r="C143" s="87" t="s">
        <v>7</v>
      </c>
      <c r="D143" s="7" t="s">
        <v>67</v>
      </c>
      <c r="E143" s="8" t="s">
        <v>128</v>
      </c>
      <c r="F143" s="8" t="s">
        <v>77</v>
      </c>
      <c r="G143" s="8" t="s">
        <v>84</v>
      </c>
      <c r="H143" s="9"/>
      <c r="I143" s="11">
        <v>162000</v>
      </c>
      <c r="J143" s="12">
        <v>26068</v>
      </c>
      <c r="K143" s="88">
        <f>IF(IF(I143="",0,I143)=0,0,(IF(I143&gt;0,IF(J143&gt;I143,0,I143-J143),IF(J143&gt;I143,I143-J143,0))))</f>
        <v>135932</v>
      </c>
      <c r="L143" s="89"/>
      <c r="M143" s="63" t="str">
        <f>IF(D143="","000",D143)&amp;IF(E143="","0000",E143)&amp;IF(F143="","0000000000",F143)&amp;IF(G143="","000",G143)&amp;H143</f>
        <v>00005030000050000244</v>
      </c>
      <c r="N143" s="64"/>
      <c r="O143" s="64"/>
      <c r="P143" s="64"/>
      <c r="Q143" s="64"/>
      <c r="R143" s="64"/>
      <c r="S143" s="64"/>
      <c r="T143" s="64"/>
      <c r="U143" s="64"/>
    </row>
    <row r="144" spans="2:21" s="65" customFormat="1" ht="45">
      <c r="B144" s="10" t="s">
        <v>131</v>
      </c>
      <c r="C144" s="87" t="s">
        <v>7</v>
      </c>
      <c r="D144" s="7" t="s">
        <v>67</v>
      </c>
      <c r="E144" s="8" t="s">
        <v>130</v>
      </c>
      <c r="F144" s="8" t="s">
        <v>77</v>
      </c>
      <c r="G144" s="8" t="s">
        <v>129</v>
      </c>
      <c r="H144" s="9"/>
      <c r="I144" s="11">
        <v>10147500</v>
      </c>
      <c r="J144" s="12">
        <v>4288686.4</v>
      </c>
      <c r="K144" s="88">
        <f>IF(IF(I144="",0,I144)=0,0,(IF(I144&gt;0,IF(J144&gt;I144,0,I144-J144),IF(J144&gt;I144,I144-J144,0))))</f>
        <v>5858813.6</v>
      </c>
      <c r="L144" s="89"/>
      <c r="M144" s="63" t="str">
        <f>IF(D144="","000",D144)&amp;IF(E144="","0000",E144)&amp;IF(F144="","0000000000",F144)&amp;IF(G144="","000",G144)&amp;H144</f>
        <v>00005050000050000611</v>
      </c>
      <c r="N144" s="64"/>
      <c r="O144" s="64"/>
      <c r="P144" s="64"/>
      <c r="Q144" s="64"/>
      <c r="R144" s="64"/>
      <c r="S144" s="64"/>
      <c r="T144" s="64"/>
      <c r="U144" s="64"/>
    </row>
    <row r="145" spans="2:21" s="65" customFormat="1" ht="12.75">
      <c r="B145" s="10" t="s">
        <v>110</v>
      </c>
      <c r="C145" s="87" t="s">
        <v>7</v>
      </c>
      <c r="D145" s="7" t="s">
        <v>67</v>
      </c>
      <c r="E145" s="8" t="s">
        <v>132</v>
      </c>
      <c r="F145" s="8" t="s">
        <v>77</v>
      </c>
      <c r="G145" s="8" t="s">
        <v>109</v>
      </c>
      <c r="H145" s="9"/>
      <c r="I145" s="11">
        <v>2999999.67</v>
      </c>
      <c r="J145" s="12">
        <v>0</v>
      </c>
      <c r="K145" s="88">
        <f>IF(IF(I145="",0,I145)=0,0,(IF(I145&gt;0,IF(J145&gt;I145,0,I145-J145),IF(J145&gt;I145,I145-J145,0))))</f>
        <v>2999999.67</v>
      </c>
      <c r="L145" s="89"/>
      <c r="M145" s="63" t="str">
        <f>IF(D145="","000",D145)&amp;IF(E145="","0000",E145)&amp;IF(F145="","0000000000",F145)&amp;IF(G145="","000",G145)&amp;H145</f>
        <v>00006050000050000612</v>
      </c>
      <c r="N145" s="64"/>
      <c r="O145" s="64"/>
      <c r="P145" s="64"/>
      <c r="Q145" s="64"/>
      <c r="R145" s="64"/>
      <c r="S145" s="64"/>
      <c r="T145" s="64"/>
      <c r="U145" s="64"/>
    </row>
    <row r="146" spans="2:21" s="65" customFormat="1" ht="22.5">
      <c r="B146" s="10" t="s">
        <v>135</v>
      </c>
      <c r="C146" s="87" t="s">
        <v>7</v>
      </c>
      <c r="D146" s="7" t="s">
        <v>67</v>
      </c>
      <c r="E146" s="8" t="s">
        <v>134</v>
      </c>
      <c r="F146" s="8" t="s">
        <v>77</v>
      </c>
      <c r="G146" s="8" t="s">
        <v>133</v>
      </c>
      <c r="H146" s="9"/>
      <c r="I146" s="11">
        <v>5167600</v>
      </c>
      <c r="J146" s="12">
        <v>1000967.76</v>
      </c>
      <c r="K146" s="88">
        <f>IF(IF(I146="",0,I146)=0,0,(IF(I146&gt;0,IF(J146&gt;I146,0,I146-J146),IF(J146&gt;I146,I146-J146,0))))</f>
        <v>4166632.24</v>
      </c>
      <c r="L146" s="89"/>
      <c r="M146" s="63" t="str">
        <f>IF(D146="","000",D146)&amp;IF(E146="","0000",E146)&amp;IF(F146="","0000000000",F146)&amp;IF(G146="","000",G146)&amp;H146</f>
        <v>00007010000050000323</v>
      </c>
      <c r="N146" s="64"/>
      <c r="O146" s="64"/>
      <c r="P146" s="64"/>
      <c r="Q146" s="64"/>
      <c r="R146" s="64"/>
      <c r="S146" s="64"/>
      <c r="T146" s="64"/>
      <c r="U146" s="64"/>
    </row>
    <row r="147" spans="2:21" s="65" customFormat="1" ht="45">
      <c r="B147" s="10" t="s">
        <v>131</v>
      </c>
      <c r="C147" s="87" t="s">
        <v>7</v>
      </c>
      <c r="D147" s="7" t="s">
        <v>67</v>
      </c>
      <c r="E147" s="8" t="s">
        <v>134</v>
      </c>
      <c r="F147" s="8" t="s">
        <v>77</v>
      </c>
      <c r="G147" s="8" t="s">
        <v>129</v>
      </c>
      <c r="H147" s="9"/>
      <c r="I147" s="11">
        <v>13836342</v>
      </c>
      <c r="J147" s="12">
        <v>2898270.38</v>
      </c>
      <c r="K147" s="88">
        <f>IF(IF(I147="",0,I147)=0,0,(IF(I147&gt;0,IF(J147&gt;I147,0,I147-J147),IF(J147&gt;I147,I147-J147,0))))</f>
        <v>10938071.62</v>
      </c>
      <c r="L147" s="89"/>
      <c r="M147" s="63" t="str">
        <f>IF(D147="","000",D147)&amp;IF(E147="","0000",E147)&amp;IF(F147="","0000000000",F147)&amp;IF(G147="","000",G147)&amp;H147</f>
        <v>00007010000050000611</v>
      </c>
      <c r="N147" s="64"/>
      <c r="O147" s="64"/>
      <c r="P147" s="64"/>
      <c r="Q147" s="64"/>
      <c r="R147" s="64"/>
      <c r="S147" s="64"/>
      <c r="T147" s="64"/>
      <c r="U147" s="64"/>
    </row>
    <row r="148" spans="2:21" s="65" customFormat="1" ht="45">
      <c r="B148" s="10" t="s">
        <v>137</v>
      </c>
      <c r="C148" s="87" t="s">
        <v>7</v>
      </c>
      <c r="D148" s="7" t="s">
        <v>67</v>
      </c>
      <c r="E148" s="8" t="s">
        <v>134</v>
      </c>
      <c r="F148" s="8" t="s">
        <v>77</v>
      </c>
      <c r="G148" s="8" t="s">
        <v>136</v>
      </c>
      <c r="H148" s="9"/>
      <c r="I148" s="11">
        <v>98229742.19</v>
      </c>
      <c r="J148" s="12">
        <v>28279913.34</v>
      </c>
      <c r="K148" s="88">
        <f>IF(IF(I148="",0,I148)=0,0,(IF(I148&gt;0,IF(J148&gt;I148,0,I148-J148),IF(J148&gt;I148,I148-J148,0))))</f>
        <v>69949828.85</v>
      </c>
      <c r="L148" s="89"/>
      <c r="M148" s="63" t="str">
        <f>IF(D148="","000",D148)&amp;IF(E148="","0000",E148)&amp;IF(F148="","0000000000",F148)&amp;IF(G148="","000",G148)&amp;H148</f>
        <v>00007010000050000621</v>
      </c>
      <c r="N148" s="64"/>
      <c r="O148" s="64"/>
      <c r="P148" s="64"/>
      <c r="Q148" s="64"/>
      <c r="R148" s="64"/>
      <c r="S148" s="64"/>
      <c r="T148" s="64"/>
      <c r="U148" s="64"/>
    </row>
    <row r="149" spans="2:21" s="65" customFormat="1" ht="12.75">
      <c r="B149" s="10" t="s">
        <v>139</v>
      </c>
      <c r="C149" s="87" t="s">
        <v>7</v>
      </c>
      <c r="D149" s="7" t="s">
        <v>67</v>
      </c>
      <c r="E149" s="8" t="s">
        <v>134</v>
      </c>
      <c r="F149" s="8" t="s">
        <v>77</v>
      </c>
      <c r="G149" s="8" t="s">
        <v>138</v>
      </c>
      <c r="H149" s="9"/>
      <c r="I149" s="11">
        <v>1208488</v>
      </c>
      <c r="J149" s="12">
        <v>165533.3</v>
      </c>
      <c r="K149" s="88">
        <f>IF(IF(I149="",0,I149)=0,0,(IF(I149&gt;0,IF(J149&gt;I149,0,I149-J149),IF(J149&gt;I149,I149-J149,0))))</f>
        <v>1042954.7</v>
      </c>
      <c r="L149" s="89"/>
      <c r="M149" s="63" t="str">
        <f>IF(D149="","000",D149)&amp;IF(E149="","0000",E149)&amp;IF(F149="","0000000000",F149)&amp;IF(G149="","000",G149)&amp;H149</f>
        <v>00007010000050000622</v>
      </c>
      <c r="N149" s="64"/>
      <c r="O149" s="64"/>
      <c r="P149" s="64"/>
      <c r="Q149" s="64"/>
      <c r="R149" s="64"/>
      <c r="S149" s="64"/>
      <c r="T149" s="64"/>
      <c r="U149" s="64"/>
    </row>
    <row r="150" spans="2:21" s="65" customFormat="1" ht="33.75">
      <c r="B150" s="10" t="s">
        <v>142</v>
      </c>
      <c r="C150" s="87" t="s">
        <v>7</v>
      </c>
      <c r="D150" s="7" t="s">
        <v>67</v>
      </c>
      <c r="E150" s="8" t="s">
        <v>141</v>
      </c>
      <c r="F150" s="8" t="s">
        <v>77</v>
      </c>
      <c r="G150" s="8" t="s">
        <v>140</v>
      </c>
      <c r="H150" s="9"/>
      <c r="I150" s="11">
        <v>150000</v>
      </c>
      <c r="J150" s="12">
        <v>53454.5</v>
      </c>
      <c r="K150" s="88">
        <f>IF(IF(I150="",0,I150)=0,0,(IF(I150&gt;0,IF(J150&gt;I150,0,I150-J150),IF(J150&gt;I150,I150-J150,0))))</f>
        <v>96545.5</v>
      </c>
      <c r="L150" s="89"/>
      <c r="M150" s="63" t="str">
        <f>IF(D150="","000",D150)&amp;IF(E150="","0000",E150)&amp;IF(F150="","0000000000",F150)&amp;IF(G150="","000",G150)&amp;H150</f>
        <v>00007020000050000321</v>
      </c>
      <c r="N150" s="64"/>
      <c r="O150" s="64"/>
      <c r="P150" s="64"/>
      <c r="Q150" s="64"/>
      <c r="R150" s="64"/>
      <c r="S150" s="64"/>
      <c r="T150" s="64"/>
      <c r="U150" s="64"/>
    </row>
    <row r="151" spans="2:21" s="65" customFormat="1" ht="22.5">
      <c r="B151" s="10" t="s">
        <v>135</v>
      </c>
      <c r="C151" s="87" t="s">
        <v>7</v>
      </c>
      <c r="D151" s="7" t="s">
        <v>67</v>
      </c>
      <c r="E151" s="8" t="s">
        <v>141</v>
      </c>
      <c r="F151" s="8" t="s">
        <v>77</v>
      </c>
      <c r="G151" s="8" t="s">
        <v>133</v>
      </c>
      <c r="H151" s="9"/>
      <c r="I151" s="11">
        <v>1994500</v>
      </c>
      <c r="J151" s="12">
        <v>705427.79</v>
      </c>
      <c r="K151" s="88">
        <f>IF(IF(I151="",0,I151)=0,0,(IF(I151&gt;0,IF(J151&gt;I151,0,I151-J151),IF(J151&gt;I151,I151-J151,0))))</f>
        <v>1289072.21</v>
      </c>
      <c r="L151" s="89"/>
      <c r="M151" s="63" t="str">
        <f>IF(D151="","000",D151)&amp;IF(E151="","0000",E151)&amp;IF(F151="","0000000000",F151)&amp;IF(G151="","000",G151)&amp;H151</f>
        <v>00007020000050000323</v>
      </c>
      <c r="N151" s="64"/>
      <c r="O151" s="64"/>
      <c r="P151" s="64"/>
      <c r="Q151" s="64"/>
      <c r="R151" s="64"/>
      <c r="S151" s="64"/>
      <c r="T151" s="64"/>
      <c r="U151" s="64"/>
    </row>
    <row r="152" spans="2:21" s="65" customFormat="1" ht="45">
      <c r="B152" s="10" t="s">
        <v>131</v>
      </c>
      <c r="C152" s="87" t="s">
        <v>7</v>
      </c>
      <c r="D152" s="7" t="s">
        <v>67</v>
      </c>
      <c r="E152" s="8" t="s">
        <v>141</v>
      </c>
      <c r="F152" s="8" t="s">
        <v>77</v>
      </c>
      <c r="G152" s="8" t="s">
        <v>129</v>
      </c>
      <c r="H152" s="9"/>
      <c r="I152" s="11">
        <v>56230182.26</v>
      </c>
      <c r="J152" s="12">
        <v>21525869.39</v>
      </c>
      <c r="K152" s="88">
        <f>IF(IF(I152="",0,I152)=0,0,(IF(I152&gt;0,IF(J152&gt;I152,0,I152-J152),IF(J152&gt;I152,I152-J152,0))))</f>
        <v>34704312.87</v>
      </c>
      <c r="L152" s="89"/>
      <c r="M152" s="63" t="str">
        <f>IF(D152="","000",D152)&amp;IF(E152="","0000",E152)&amp;IF(F152="","0000000000",F152)&amp;IF(G152="","000",G152)&amp;H152</f>
        <v>00007020000050000611</v>
      </c>
      <c r="N152" s="64"/>
      <c r="O152" s="64"/>
      <c r="P152" s="64"/>
      <c r="Q152" s="64"/>
      <c r="R152" s="64"/>
      <c r="S152" s="64"/>
      <c r="T152" s="64"/>
      <c r="U152" s="64"/>
    </row>
    <row r="153" spans="2:21" s="65" customFormat="1" ht="12.75">
      <c r="B153" s="10" t="s">
        <v>110</v>
      </c>
      <c r="C153" s="87" t="s">
        <v>7</v>
      </c>
      <c r="D153" s="7" t="s">
        <v>67</v>
      </c>
      <c r="E153" s="8" t="s">
        <v>141</v>
      </c>
      <c r="F153" s="8" t="s">
        <v>77</v>
      </c>
      <c r="G153" s="8" t="s">
        <v>109</v>
      </c>
      <c r="H153" s="9"/>
      <c r="I153" s="11">
        <v>5784040</v>
      </c>
      <c r="J153" s="12">
        <v>587594.66</v>
      </c>
      <c r="K153" s="88">
        <f>IF(IF(I153="",0,I153)=0,0,(IF(I153&gt;0,IF(J153&gt;I153,0,I153-J153),IF(J153&gt;I153,I153-J153,0))))</f>
        <v>5196445.34</v>
      </c>
      <c r="L153" s="89"/>
      <c r="M153" s="63" t="str">
        <f>IF(D153="","000",D153)&amp;IF(E153="","0000",E153)&amp;IF(F153="","0000000000",F153)&amp;IF(G153="","000",G153)&amp;H153</f>
        <v>00007020000050000612</v>
      </c>
      <c r="N153" s="64"/>
      <c r="O153" s="64"/>
      <c r="P153" s="64"/>
      <c r="Q153" s="64"/>
      <c r="R153" s="64"/>
      <c r="S153" s="64"/>
      <c r="T153" s="64"/>
      <c r="U153" s="64"/>
    </row>
    <row r="154" spans="2:21" s="65" customFormat="1" ht="45">
      <c r="B154" s="10" t="s">
        <v>137</v>
      </c>
      <c r="C154" s="87" t="s">
        <v>7</v>
      </c>
      <c r="D154" s="7" t="s">
        <v>67</v>
      </c>
      <c r="E154" s="8" t="s">
        <v>141</v>
      </c>
      <c r="F154" s="8" t="s">
        <v>77</v>
      </c>
      <c r="G154" s="8" t="s">
        <v>136</v>
      </c>
      <c r="H154" s="9"/>
      <c r="I154" s="11">
        <v>114888803</v>
      </c>
      <c r="J154" s="12">
        <v>36478925.02</v>
      </c>
      <c r="K154" s="88">
        <f>IF(IF(I154="",0,I154)=0,0,(IF(I154&gt;0,IF(J154&gt;I154,0,I154-J154),IF(J154&gt;I154,I154-J154,0))))</f>
        <v>78409877.98</v>
      </c>
      <c r="L154" s="89"/>
      <c r="M154" s="63" t="str">
        <f>IF(D154="","000",D154)&amp;IF(E154="","0000",E154)&amp;IF(F154="","0000000000",F154)&amp;IF(G154="","000",G154)&amp;H154</f>
        <v>00007020000050000621</v>
      </c>
      <c r="N154" s="64"/>
      <c r="O154" s="64"/>
      <c r="P154" s="64"/>
      <c r="Q154" s="64"/>
      <c r="R154" s="64"/>
      <c r="S154" s="64"/>
      <c r="T154" s="64"/>
      <c r="U154" s="64"/>
    </row>
    <row r="155" spans="2:21" s="65" customFormat="1" ht="12.75">
      <c r="B155" s="10" t="s">
        <v>139</v>
      </c>
      <c r="C155" s="87" t="s">
        <v>7</v>
      </c>
      <c r="D155" s="7" t="s">
        <v>67</v>
      </c>
      <c r="E155" s="8" t="s">
        <v>141</v>
      </c>
      <c r="F155" s="8" t="s">
        <v>77</v>
      </c>
      <c r="G155" s="8" t="s">
        <v>138</v>
      </c>
      <c r="H155" s="9"/>
      <c r="I155" s="11">
        <v>101224609.72</v>
      </c>
      <c r="J155" s="12">
        <v>36227029.23</v>
      </c>
      <c r="K155" s="88">
        <f>IF(IF(I155="",0,I155)=0,0,(IF(I155&gt;0,IF(J155&gt;I155,0,I155-J155),IF(J155&gt;I155,I155-J155,0))))</f>
        <v>64997580.49</v>
      </c>
      <c r="L155" s="89"/>
      <c r="M155" s="63" t="str">
        <f>IF(D155="","000",D155)&amp;IF(E155="","0000",E155)&amp;IF(F155="","0000000000",F155)&amp;IF(G155="","000",G155)&amp;H155</f>
        <v>00007020000050000622</v>
      </c>
      <c r="N155" s="64"/>
      <c r="O155" s="64"/>
      <c r="P155" s="64"/>
      <c r="Q155" s="64"/>
      <c r="R155" s="64"/>
      <c r="S155" s="64"/>
      <c r="T155" s="64"/>
      <c r="U155" s="64"/>
    </row>
    <row r="156" spans="2:21" s="65" customFormat="1" ht="45">
      <c r="B156" s="10" t="s">
        <v>131</v>
      </c>
      <c r="C156" s="87" t="s">
        <v>7</v>
      </c>
      <c r="D156" s="7" t="s">
        <v>67</v>
      </c>
      <c r="E156" s="8" t="s">
        <v>143</v>
      </c>
      <c r="F156" s="8" t="s">
        <v>77</v>
      </c>
      <c r="G156" s="8" t="s">
        <v>129</v>
      </c>
      <c r="H156" s="9"/>
      <c r="I156" s="11">
        <v>9307916</v>
      </c>
      <c r="J156" s="12">
        <v>2724288.69</v>
      </c>
      <c r="K156" s="88">
        <f>IF(IF(I156="",0,I156)=0,0,(IF(I156&gt;0,IF(J156&gt;I156,0,I156-J156),IF(J156&gt;I156,I156-J156,0))))</f>
        <v>6583627.31</v>
      </c>
      <c r="L156" s="89"/>
      <c r="M156" s="63" t="str">
        <f>IF(D156="","000",D156)&amp;IF(E156="","0000",E156)&amp;IF(F156="","0000000000",F156)&amp;IF(G156="","000",G156)&amp;H156</f>
        <v>00007030000050000611</v>
      </c>
      <c r="N156" s="64"/>
      <c r="O156" s="64"/>
      <c r="P156" s="64"/>
      <c r="Q156" s="64"/>
      <c r="R156" s="64"/>
      <c r="S156" s="64"/>
      <c r="T156" s="64"/>
      <c r="U156" s="64"/>
    </row>
    <row r="157" spans="2:21" s="65" customFormat="1" ht="12.75">
      <c r="B157" s="10" t="s">
        <v>110</v>
      </c>
      <c r="C157" s="87" t="s">
        <v>7</v>
      </c>
      <c r="D157" s="7" t="s">
        <v>67</v>
      </c>
      <c r="E157" s="8" t="s">
        <v>143</v>
      </c>
      <c r="F157" s="8" t="s">
        <v>77</v>
      </c>
      <c r="G157" s="8" t="s">
        <v>109</v>
      </c>
      <c r="H157" s="9"/>
      <c r="I157" s="11">
        <v>4025424.24</v>
      </c>
      <c r="J157" s="12">
        <v>4025424.24</v>
      </c>
      <c r="K157" s="88">
        <f>IF(IF(I157="",0,I157)=0,0,(IF(I157&gt;0,IF(J157&gt;I157,0,I157-J157),IF(J157&gt;I157,I157-J157,0))))</f>
        <v>0</v>
      </c>
      <c r="L157" s="89"/>
      <c r="M157" s="63" t="str">
        <f>IF(D157="","000",D157)&amp;IF(E157="","0000",E157)&amp;IF(F157="","0000000000",F157)&amp;IF(G157="","000",G157)&amp;H157</f>
        <v>00007030000050000612</v>
      </c>
      <c r="N157" s="64"/>
      <c r="O157" s="64"/>
      <c r="P157" s="64"/>
      <c r="Q157" s="64"/>
      <c r="R157" s="64"/>
      <c r="S157" s="64"/>
      <c r="T157" s="64"/>
      <c r="U157" s="64"/>
    </row>
    <row r="158" spans="2:21" s="65" customFormat="1" ht="45">
      <c r="B158" s="10" t="s">
        <v>137</v>
      </c>
      <c r="C158" s="87" t="s">
        <v>7</v>
      </c>
      <c r="D158" s="7" t="s">
        <v>67</v>
      </c>
      <c r="E158" s="8" t="s">
        <v>143</v>
      </c>
      <c r="F158" s="8" t="s">
        <v>77</v>
      </c>
      <c r="G158" s="8" t="s">
        <v>136</v>
      </c>
      <c r="H158" s="9"/>
      <c r="I158" s="11">
        <v>5511222</v>
      </c>
      <c r="J158" s="12">
        <v>1486584.14</v>
      </c>
      <c r="K158" s="88">
        <f>IF(IF(I158="",0,I158)=0,0,(IF(I158&gt;0,IF(J158&gt;I158,0,I158-J158),IF(J158&gt;I158,I158-J158,0))))</f>
        <v>4024637.86</v>
      </c>
      <c r="L158" s="89"/>
      <c r="M158" s="63" t="str">
        <f>IF(D158="","000",D158)&amp;IF(E158="","0000",E158)&amp;IF(F158="","0000000000",F158)&amp;IF(G158="","000",G158)&amp;H158</f>
        <v>00007030000050000621</v>
      </c>
      <c r="N158" s="64"/>
      <c r="O158" s="64"/>
      <c r="P158" s="64"/>
      <c r="Q158" s="64"/>
      <c r="R158" s="64"/>
      <c r="S158" s="64"/>
      <c r="T158" s="64"/>
      <c r="U158" s="64"/>
    </row>
    <row r="159" spans="2:21" s="65" customFormat="1" ht="12.75">
      <c r="B159" s="10" t="s">
        <v>139</v>
      </c>
      <c r="C159" s="87" t="s">
        <v>7</v>
      </c>
      <c r="D159" s="7" t="s">
        <v>67</v>
      </c>
      <c r="E159" s="8" t="s">
        <v>143</v>
      </c>
      <c r="F159" s="8" t="s">
        <v>77</v>
      </c>
      <c r="G159" s="8" t="s">
        <v>138</v>
      </c>
      <c r="H159" s="9"/>
      <c r="I159" s="11">
        <v>2066827</v>
      </c>
      <c r="J159" s="12">
        <v>790082.4</v>
      </c>
      <c r="K159" s="88">
        <f>IF(IF(I159="",0,I159)=0,0,(IF(I159&gt;0,IF(J159&gt;I159,0,I159-J159),IF(J159&gt;I159,I159-J159,0))))</f>
        <v>1276744.6</v>
      </c>
      <c r="L159" s="89"/>
      <c r="M159" s="63" t="str">
        <f>IF(D159="","000",D159)&amp;IF(E159="","0000",E159)&amp;IF(F159="","0000000000",F159)&amp;IF(G159="","000",G159)&amp;H159</f>
        <v>00007030000050000622</v>
      </c>
      <c r="N159" s="64"/>
      <c r="O159" s="64"/>
      <c r="P159" s="64"/>
      <c r="Q159" s="64"/>
      <c r="R159" s="64"/>
      <c r="S159" s="64"/>
      <c r="T159" s="64"/>
      <c r="U159" s="64"/>
    </row>
    <row r="160" spans="2:21" s="65" customFormat="1" ht="45">
      <c r="B160" s="10" t="s">
        <v>137</v>
      </c>
      <c r="C160" s="87" t="s">
        <v>7</v>
      </c>
      <c r="D160" s="7" t="s">
        <v>67</v>
      </c>
      <c r="E160" s="8" t="s">
        <v>144</v>
      </c>
      <c r="F160" s="8" t="s">
        <v>77</v>
      </c>
      <c r="G160" s="8" t="s">
        <v>136</v>
      </c>
      <c r="H160" s="9"/>
      <c r="I160" s="11">
        <v>5285750</v>
      </c>
      <c r="J160" s="12">
        <v>1607028.19</v>
      </c>
      <c r="K160" s="88">
        <f>IF(IF(I160="",0,I160)=0,0,(IF(I160&gt;0,IF(J160&gt;I160,0,I160-J160),IF(J160&gt;I160,I160-J160,0))))</f>
        <v>3678721.81</v>
      </c>
      <c r="L160" s="89"/>
      <c r="M160" s="63" t="str">
        <f>IF(D160="","000",D160)&amp;IF(E160="","0000",E160)&amp;IF(F160="","0000000000",F160)&amp;IF(G160="","000",G160)&amp;H160</f>
        <v>00007070000050000621</v>
      </c>
      <c r="N160" s="64"/>
      <c r="O160" s="64"/>
      <c r="P160" s="64"/>
      <c r="Q160" s="64"/>
      <c r="R160" s="64"/>
      <c r="S160" s="64"/>
      <c r="T160" s="64"/>
      <c r="U160" s="64"/>
    </row>
    <row r="161" spans="2:21" s="65" customFormat="1" ht="12.75">
      <c r="B161" s="10" t="s">
        <v>139</v>
      </c>
      <c r="C161" s="87" t="s">
        <v>7</v>
      </c>
      <c r="D161" s="7" t="s">
        <v>67</v>
      </c>
      <c r="E161" s="8" t="s">
        <v>144</v>
      </c>
      <c r="F161" s="8" t="s">
        <v>77</v>
      </c>
      <c r="G161" s="8" t="s">
        <v>138</v>
      </c>
      <c r="H161" s="9"/>
      <c r="I161" s="11">
        <v>30000</v>
      </c>
      <c r="J161" s="12">
        <v>0</v>
      </c>
      <c r="K161" s="88">
        <f>IF(IF(I161="",0,I161)=0,0,(IF(I161&gt;0,IF(J161&gt;I161,0,I161-J161),IF(J161&gt;I161,I161-J161,0))))</f>
        <v>30000</v>
      </c>
      <c r="L161" s="89"/>
      <c r="M161" s="63" t="str">
        <f>IF(D161="","000",D161)&amp;IF(E161="","0000",E161)&amp;IF(F161="","0000000000",F161)&amp;IF(G161="","000",G161)&amp;H161</f>
        <v>00007070000050000622</v>
      </c>
      <c r="N161" s="64"/>
      <c r="O161" s="64"/>
      <c r="P161" s="64"/>
      <c r="Q161" s="64"/>
      <c r="R161" s="64"/>
      <c r="S161" s="64"/>
      <c r="T161" s="64"/>
      <c r="U161" s="64"/>
    </row>
    <row r="162" spans="2:21" s="65" customFormat="1" ht="12.75">
      <c r="B162" s="10" t="s">
        <v>147</v>
      </c>
      <c r="C162" s="87" t="s">
        <v>7</v>
      </c>
      <c r="D162" s="7" t="s">
        <v>67</v>
      </c>
      <c r="E162" s="8" t="s">
        <v>146</v>
      </c>
      <c r="F162" s="8" t="s">
        <v>77</v>
      </c>
      <c r="G162" s="8" t="s">
        <v>145</v>
      </c>
      <c r="H162" s="9"/>
      <c r="I162" s="11">
        <v>12040000</v>
      </c>
      <c r="J162" s="12">
        <v>3392699.8</v>
      </c>
      <c r="K162" s="88">
        <f>IF(IF(I162="",0,I162)=0,0,(IF(I162&gt;0,IF(J162&gt;I162,0,I162-J162),IF(J162&gt;I162,I162-J162,0))))</f>
        <v>8647300.2</v>
      </c>
      <c r="L162" s="89"/>
      <c r="M162" s="63" t="str">
        <f>IF(D162="","000",D162)&amp;IF(E162="","0000",E162)&amp;IF(F162="","0000000000",F162)&amp;IF(G162="","000",G162)&amp;H162</f>
        <v>00007090000050000111</v>
      </c>
      <c r="N162" s="64"/>
      <c r="O162" s="64"/>
      <c r="P162" s="64"/>
      <c r="Q162" s="64"/>
      <c r="R162" s="64"/>
      <c r="S162" s="64"/>
      <c r="T162" s="64"/>
      <c r="U162" s="64"/>
    </row>
    <row r="163" spans="2:21" s="65" customFormat="1" ht="22.5">
      <c r="B163" s="10" t="s">
        <v>149</v>
      </c>
      <c r="C163" s="87" t="s">
        <v>7</v>
      </c>
      <c r="D163" s="7" t="s">
        <v>67</v>
      </c>
      <c r="E163" s="8" t="s">
        <v>146</v>
      </c>
      <c r="F163" s="8" t="s">
        <v>77</v>
      </c>
      <c r="G163" s="8" t="s">
        <v>148</v>
      </c>
      <c r="H163" s="9"/>
      <c r="I163" s="11">
        <v>20000</v>
      </c>
      <c r="J163" s="12">
        <v>0</v>
      </c>
      <c r="K163" s="88">
        <f>IF(IF(I163="",0,I163)=0,0,(IF(I163&gt;0,IF(J163&gt;I163,0,I163-J163),IF(J163&gt;I163,I163-J163,0))))</f>
        <v>20000</v>
      </c>
      <c r="L163" s="89"/>
      <c r="M163" s="63" t="str">
        <f>IF(D163="","000",D163)&amp;IF(E163="","0000",E163)&amp;IF(F163="","0000000000",F163)&amp;IF(G163="","000",G163)&amp;H163</f>
        <v>00007090000050000112</v>
      </c>
      <c r="N163" s="64"/>
      <c r="O163" s="64"/>
      <c r="P163" s="64"/>
      <c r="Q163" s="64"/>
      <c r="R163" s="64"/>
      <c r="S163" s="64"/>
      <c r="T163" s="64"/>
      <c r="U163" s="64"/>
    </row>
    <row r="164" spans="2:21" s="65" customFormat="1" ht="33.75">
      <c r="B164" s="10" t="s">
        <v>151</v>
      </c>
      <c r="C164" s="87" t="s">
        <v>7</v>
      </c>
      <c r="D164" s="7" t="s">
        <v>67</v>
      </c>
      <c r="E164" s="8" t="s">
        <v>146</v>
      </c>
      <c r="F164" s="8" t="s">
        <v>77</v>
      </c>
      <c r="G164" s="8" t="s">
        <v>150</v>
      </c>
      <c r="H164" s="9"/>
      <c r="I164" s="11">
        <v>3636095</v>
      </c>
      <c r="J164" s="12">
        <v>900396.11</v>
      </c>
      <c r="K164" s="88">
        <f>IF(IF(I164="",0,I164)=0,0,(IF(I164&gt;0,IF(J164&gt;I164,0,I164-J164),IF(J164&gt;I164,I164-J164,0))))</f>
        <v>2735698.89</v>
      </c>
      <c r="L164" s="89"/>
      <c r="M164" s="63" t="str">
        <f>IF(D164="","000",D164)&amp;IF(E164="","0000",E164)&amp;IF(F164="","0000000000",F164)&amp;IF(G164="","000",G164)&amp;H164</f>
        <v>00007090000050000119</v>
      </c>
      <c r="N164" s="64"/>
      <c r="O164" s="64"/>
      <c r="P164" s="64"/>
      <c r="Q164" s="64"/>
      <c r="R164" s="64"/>
      <c r="S164" s="64"/>
      <c r="T164" s="64"/>
      <c r="U164" s="64"/>
    </row>
    <row r="165" spans="2:21" s="65" customFormat="1" ht="22.5">
      <c r="B165" s="10" t="s">
        <v>78</v>
      </c>
      <c r="C165" s="87" t="s">
        <v>7</v>
      </c>
      <c r="D165" s="7" t="s">
        <v>67</v>
      </c>
      <c r="E165" s="8" t="s">
        <v>146</v>
      </c>
      <c r="F165" s="8" t="s">
        <v>77</v>
      </c>
      <c r="G165" s="8" t="s">
        <v>75</v>
      </c>
      <c r="H165" s="9"/>
      <c r="I165" s="11">
        <v>2982891</v>
      </c>
      <c r="J165" s="12">
        <v>614112.2</v>
      </c>
      <c r="K165" s="88">
        <f>IF(IF(I165="",0,I165)=0,0,(IF(I165&gt;0,IF(J165&gt;I165,0,I165-J165),IF(J165&gt;I165,I165-J165,0))))</f>
        <v>2368778.8</v>
      </c>
      <c r="L165" s="89"/>
      <c r="M165" s="63" t="str">
        <f>IF(D165="","000",D165)&amp;IF(E165="","0000",E165)&amp;IF(F165="","0000000000",F165)&amp;IF(G165="","000",G165)&amp;H165</f>
        <v>00007090000050000121</v>
      </c>
      <c r="N165" s="64"/>
      <c r="O165" s="64"/>
      <c r="P165" s="64"/>
      <c r="Q165" s="64"/>
      <c r="R165" s="64"/>
      <c r="S165" s="64"/>
      <c r="T165" s="64"/>
      <c r="U165" s="64"/>
    </row>
    <row r="166" spans="2:21" s="65" customFormat="1" ht="33.75">
      <c r="B166" s="10" t="s">
        <v>80</v>
      </c>
      <c r="C166" s="87" t="s">
        <v>7</v>
      </c>
      <c r="D166" s="7" t="s">
        <v>67</v>
      </c>
      <c r="E166" s="8" t="s">
        <v>146</v>
      </c>
      <c r="F166" s="8" t="s">
        <v>77</v>
      </c>
      <c r="G166" s="8" t="s">
        <v>79</v>
      </c>
      <c r="H166" s="9"/>
      <c r="I166" s="11">
        <v>205300</v>
      </c>
      <c r="J166" s="12">
        <v>0</v>
      </c>
      <c r="K166" s="88">
        <f>IF(IF(I166="",0,I166)=0,0,(IF(I166&gt;0,IF(J166&gt;I166,0,I166-J166),IF(J166&gt;I166,I166-J166,0))))</f>
        <v>205300</v>
      </c>
      <c r="L166" s="89"/>
      <c r="M166" s="63" t="str">
        <f>IF(D166="","000",D166)&amp;IF(E166="","0000",E166)&amp;IF(F166="","0000000000",F166)&amp;IF(G166="","000",G166)&amp;H166</f>
        <v>00007090000050000122</v>
      </c>
      <c r="N166" s="64"/>
      <c r="O166" s="64"/>
      <c r="P166" s="64"/>
      <c r="Q166" s="64"/>
      <c r="R166" s="64"/>
      <c r="S166" s="64"/>
      <c r="T166" s="64"/>
      <c r="U166" s="64"/>
    </row>
    <row r="167" spans="2:21" s="65" customFormat="1" ht="33.75">
      <c r="B167" s="10" t="s">
        <v>82</v>
      </c>
      <c r="C167" s="87" t="s">
        <v>7</v>
      </c>
      <c r="D167" s="7" t="s">
        <v>67</v>
      </c>
      <c r="E167" s="8" t="s">
        <v>146</v>
      </c>
      <c r="F167" s="8" t="s">
        <v>77</v>
      </c>
      <c r="G167" s="8" t="s">
        <v>81</v>
      </c>
      <c r="H167" s="9"/>
      <c r="I167" s="11">
        <v>900809</v>
      </c>
      <c r="J167" s="12">
        <v>167197.01</v>
      </c>
      <c r="K167" s="88">
        <f>IF(IF(I167="",0,I167)=0,0,(IF(I167&gt;0,IF(J167&gt;I167,0,I167-J167),IF(J167&gt;I167,I167-J167,0))))</f>
        <v>733611.99</v>
      </c>
      <c r="L167" s="89"/>
      <c r="M167" s="63" t="str">
        <f>IF(D167="","000",D167)&amp;IF(E167="","0000",E167)&amp;IF(F167="","0000000000",F167)&amp;IF(G167="","000",G167)&amp;H167</f>
        <v>00007090000050000129</v>
      </c>
      <c r="N167" s="64"/>
      <c r="O167" s="64"/>
      <c r="P167" s="64"/>
      <c r="Q167" s="64"/>
      <c r="R167" s="64"/>
      <c r="S167" s="64"/>
      <c r="T167" s="64"/>
      <c r="U167" s="64"/>
    </row>
    <row r="168" spans="2:21" s="65" customFormat="1" ht="12.75">
      <c r="B168" s="10" t="s">
        <v>85</v>
      </c>
      <c r="C168" s="87" t="s">
        <v>7</v>
      </c>
      <c r="D168" s="7" t="s">
        <v>67</v>
      </c>
      <c r="E168" s="8" t="s">
        <v>146</v>
      </c>
      <c r="F168" s="8" t="s">
        <v>77</v>
      </c>
      <c r="G168" s="8" t="s">
        <v>84</v>
      </c>
      <c r="H168" s="9"/>
      <c r="I168" s="11">
        <v>4315375.52</v>
      </c>
      <c r="J168" s="12">
        <v>2580426.61</v>
      </c>
      <c r="K168" s="88">
        <f>IF(IF(I168="",0,I168)=0,0,(IF(I168&gt;0,IF(J168&gt;I168,0,I168-J168),IF(J168&gt;I168,I168-J168,0))))</f>
        <v>1734948.91</v>
      </c>
      <c r="L168" s="89"/>
      <c r="M168" s="63" t="str">
        <f>IF(D168="","000",D168)&amp;IF(E168="","0000",E168)&amp;IF(F168="","0000000000",F168)&amp;IF(G168="","000",G168)&amp;H168</f>
        <v>00007090000050000244</v>
      </c>
      <c r="N168" s="64"/>
      <c r="O168" s="64"/>
      <c r="P168" s="64"/>
      <c r="Q168" s="64"/>
      <c r="R168" s="64"/>
      <c r="S168" s="64"/>
      <c r="T168" s="64"/>
      <c r="U168" s="64"/>
    </row>
    <row r="169" spans="2:21" s="65" customFormat="1" ht="12.75">
      <c r="B169" s="10" t="s">
        <v>90</v>
      </c>
      <c r="C169" s="87" t="s">
        <v>7</v>
      </c>
      <c r="D169" s="7" t="s">
        <v>67</v>
      </c>
      <c r="E169" s="8" t="s">
        <v>146</v>
      </c>
      <c r="F169" s="8" t="s">
        <v>77</v>
      </c>
      <c r="G169" s="8" t="s">
        <v>89</v>
      </c>
      <c r="H169" s="9"/>
      <c r="I169" s="11">
        <v>962694.48</v>
      </c>
      <c r="J169" s="12">
        <v>497025.55</v>
      </c>
      <c r="K169" s="88">
        <f>IF(IF(I169="",0,I169)=0,0,(IF(I169&gt;0,IF(J169&gt;I169,0,I169-J169),IF(J169&gt;I169,I169-J169,0))))</f>
        <v>465668.93</v>
      </c>
      <c r="L169" s="89"/>
      <c r="M169" s="63" t="str">
        <f>IF(D169="","000",D169)&amp;IF(E169="","0000",E169)&amp;IF(F169="","0000000000",F169)&amp;IF(G169="","000",G169)&amp;H169</f>
        <v>00007090000050000247</v>
      </c>
      <c r="N169" s="64"/>
      <c r="O169" s="64"/>
      <c r="P169" s="64"/>
      <c r="Q169" s="64"/>
      <c r="R169" s="64"/>
      <c r="S169" s="64"/>
      <c r="T169" s="64"/>
      <c r="U169" s="64"/>
    </row>
    <row r="170" spans="2:21" s="65" customFormat="1" ht="33.75">
      <c r="B170" s="10" t="s">
        <v>142</v>
      </c>
      <c r="C170" s="87" t="s">
        <v>7</v>
      </c>
      <c r="D170" s="7" t="s">
        <v>67</v>
      </c>
      <c r="E170" s="8" t="s">
        <v>146</v>
      </c>
      <c r="F170" s="8" t="s">
        <v>77</v>
      </c>
      <c r="G170" s="8" t="s">
        <v>140</v>
      </c>
      <c r="H170" s="9"/>
      <c r="I170" s="11">
        <v>151600</v>
      </c>
      <c r="J170" s="12">
        <v>0</v>
      </c>
      <c r="K170" s="88">
        <f>IF(IF(I170="",0,I170)=0,0,(IF(I170&gt;0,IF(J170&gt;I170,0,I170-J170),IF(J170&gt;I170,I170-J170,0))))</f>
        <v>151600</v>
      </c>
      <c r="L170" s="89"/>
      <c r="M170" s="63" t="str">
        <f>IF(D170="","000",D170)&amp;IF(E170="","0000",E170)&amp;IF(F170="","0000000000",F170)&amp;IF(G170="","000",G170)&amp;H170</f>
        <v>00007090000050000321</v>
      </c>
      <c r="N170" s="64"/>
      <c r="O170" s="64"/>
      <c r="P170" s="64"/>
      <c r="Q170" s="64"/>
      <c r="R170" s="64"/>
      <c r="S170" s="64"/>
      <c r="T170" s="64"/>
      <c r="U170" s="64"/>
    </row>
    <row r="171" spans="2:21" s="65" customFormat="1" ht="12.75">
      <c r="B171" s="10" t="s">
        <v>153</v>
      </c>
      <c r="C171" s="87" t="s">
        <v>7</v>
      </c>
      <c r="D171" s="7" t="s">
        <v>67</v>
      </c>
      <c r="E171" s="8" t="s">
        <v>146</v>
      </c>
      <c r="F171" s="8" t="s">
        <v>77</v>
      </c>
      <c r="G171" s="8" t="s">
        <v>152</v>
      </c>
      <c r="H171" s="9"/>
      <c r="I171" s="11">
        <v>72000</v>
      </c>
      <c r="J171" s="12">
        <v>21000</v>
      </c>
      <c r="K171" s="88">
        <f>IF(IF(I171="",0,I171)=0,0,(IF(I171&gt;0,IF(J171&gt;I171,0,I171-J171),IF(J171&gt;I171,I171-J171,0))))</f>
        <v>51000</v>
      </c>
      <c r="L171" s="89"/>
      <c r="M171" s="63" t="str">
        <f>IF(D171="","000",D171)&amp;IF(E171="","0000",E171)&amp;IF(F171="","0000000000",F171)&amp;IF(G171="","000",G171)&amp;H171</f>
        <v>00007090000050000340</v>
      </c>
      <c r="N171" s="64"/>
      <c r="O171" s="64"/>
      <c r="P171" s="64"/>
      <c r="Q171" s="64"/>
      <c r="R171" s="64"/>
      <c r="S171" s="64"/>
      <c r="T171" s="64"/>
      <c r="U171" s="64"/>
    </row>
    <row r="172" spans="2:21" s="65" customFormat="1" ht="45">
      <c r="B172" s="10" t="s">
        <v>131</v>
      </c>
      <c r="C172" s="87" t="s">
        <v>7</v>
      </c>
      <c r="D172" s="7" t="s">
        <v>67</v>
      </c>
      <c r="E172" s="8" t="s">
        <v>146</v>
      </c>
      <c r="F172" s="8" t="s">
        <v>77</v>
      </c>
      <c r="G172" s="8" t="s">
        <v>129</v>
      </c>
      <c r="H172" s="9"/>
      <c r="I172" s="11">
        <v>5558558</v>
      </c>
      <c r="J172" s="12">
        <v>2368925.26</v>
      </c>
      <c r="K172" s="88">
        <f>IF(IF(I172="",0,I172)=0,0,(IF(I172&gt;0,IF(J172&gt;I172,0,I172-J172),IF(J172&gt;I172,I172-J172,0))))</f>
        <v>3189632.74</v>
      </c>
      <c r="L172" s="89"/>
      <c r="M172" s="63" t="str">
        <f>IF(D172="","000",D172)&amp;IF(E172="","0000",E172)&amp;IF(F172="","0000000000",F172)&amp;IF(G172="","000",G172)&amp;H172</f>
        <v>00007090000050000611</v>
      </c>
      <c r="N172" s="64"/>
      <c r="O172" s="64"/>
      <c r="P172" s="64"/>
      <c r="Q172" s="64"/>
      <c r="R172" s="64"/>
      <c r="S172" s="64"/>
      <c r="T172" s="64"/>
      <c r="U172" s="64"/>
    </row>
    <row r="173" spans="2:21" s="65" customFormat="1" ht="45">
      <c r="B173" s="10" t="s">
        <v>137</v>
      </c>
      <c r="C173" s="87" t="s">
        <v>7</v>
      </c>
      <c r="D173" s="7" t="s">
        <v>67</v>
      </c>
      <c r="E173" s="8" t="s">
        <v>146</v>
      </c>
      <c r="F173" s="8" t="s">
        <v>77</v>
      </c>
      <c r="G173" s="8" t="s">
        <v>136</v>
      </c>
      <c r="H173" s="9"/>
      <c r="I173" s="11">
        <v>1250000</v>
      </c>
      <c r="J173" s="12">
        <v>289811.3</v>
      </c>
      <c r="K173" s="88">
        <f>IF(IF(I173="",0,I173)=0,0,(IF(I173&gt;0,IF(J173&gt;I173,0,I173-J173),IF(J173&gt;I173,I173-J173,0))))</f>
        <v>960188.7</v>
      </c>
      <c r="L173" s="89"/>
      <c r="M173" s="63" t="str">
        <f>IF(D173="","000",D173)&amp;IF(E173="","0000",E173)&amp;IF(F173="","0000000000",F173)&amp;IF(G173="","000",G173)&amp;H173</f>
        <v>00007090000050000621</v>
      </c>
      <c r="N173" s="64"/>
      <c r="O173" s="64"/>
      <c r="P173" s="64"/>
      <c r="Q173" s="64"/>
      <c r="R173" s="64"/>
      <c r="S173" s="64"/>
      <c r="T173" s="64"/>
      <c r="U173" s="64"/>
    </row>
    <row r="174" spans="2:21" s="65" customFormat="1" ht="22.5">
      <c r="B174" s="10" t="s">
        <v>92</v>
      </c>
      <c r="C174" s="87" t="s">
        <v>7</v>
      </c>
      <c r="D174" s="7" t="s">
        <v>67</v>
      </c>
      <c r="E174" s="8" t="s">
        <v>146</v>
      </c>
      <c r="F174" s="8" t="s">
        <v>77</v>
      </c>
      <c r="G174" s="8" t="s">
        <v>91</v>
      </c>
      <c r="H174" s="9"/>
      <c r="I174" s="11">
        <v>30000</v>
      </c>
      <c r="J174" s="12">
        <v>0</v>
      </c>
      <c r="K174" s="88">
        <f>IF(IF(I174="",0,I174)=0,0,(IF(I174&gt;0,IF(J174&gt;I174,0,I174-J174),IF(J174&gt;I174,I174-J174,0))))</f>
        <v>30000</v>
      </c>
      <c r="L174" s="89"/>
      <c r="M174" s="63" t="str">
        <f>IF(D174="","000",D174)&amp;IF(E174="","0000",E174)&amp;IF(F174="","0000000000",F174)&amp;IF(G174="","000",G174)&amp;H174</f>
        <v>00007090000050000851</v>
      </c>
      <c r="N174" s="64"/>
      <c r="O174" s="64"/>
      <c r="P174" s="64"/>
      <c r="Q174" s="64"/>
      <c r="R174" s="64"/>
      <c r="S174" s="64"/>
      <c r="T174" s="64"/>
      <c r="U174" s="64"/>
    </row>
    <row r="175" spans="2:21" s="65" customFormat="1" ht="12.75">
      <c r="B175" s="10" t="s">
        <v>94</v>
      </c>
      <c r="C175" s="87" t="s">
        <v>7</v>
      </c>
      <c r="D175" s="7" t="s">
        <v>67</v>
      </c>
      <c r="E175" s="8" t="s">
        <v>146</v>
      </c>
      <c r="F175" s="8" t="s">
        <v>77</v>
      </c>
      <c r="G175" s="8" t="s">
        <v>93</v>
      </c>
      <c r="H175" s="9"/>
      <c r="I175" s="11">
        <v>115000</v>
      </c>
      <c r="J175" s="12">
        <v>32261</v>
      </c>
      <c r="K175" s="88">
        <f>IF(IF(I175="",0,I175)=0,0,(IF(I175&gt;0,IF(J175&gt;I175,0,I175-J175),IF(J175&gt;I175,I175-J175,0))))</f>
        <v>82739</v>
      </c>
      <c r="L175" s="89"/>
      <c r="M175" s="63" t="str">
        <f>IF(D175="","000",D175)&amp;IF(E175="","0000",E175)&amp;IF(F175="","0000000000",F175)&amp;IF(G175="","000",G175)&amp;H175</f>
        <v>00007090000050000852</v>
      </c>
      <c r="N175" s="64"/>
      <c r="O175" s="64"/>
      <c r="P175" s="64"/>
      <c r="Q175" s="64"/>
      <c r="R175" s="64"/>
      <c r="S175" s="64"/>
      <c r="T175" s="64"/>
      <c r="U175" s="64"/>
    </row>
    <row r="176" spans="2:21" s="65" customFormat="1" ht="12.75">
      <c r="B176" s="10" t="s">
        <v>87</v>
      </c>
      <c r="C176" s="87" t="s">
        <v>7</v>
      </c>
      <c r="D176" s="7" t="s">
        <v>67</v>
      </c>
      <c r="E176" s="8" t="s">
        <v>146</v>
      </c>
      <c r="F176" s="8" t="s">
        <v>77</v>
      </c>
      <c r="G176" s="8" t="s">
        <v>86</v>
      </c>
      <c r="H176" s="9"/>
      <c r="I176" s="11">
        <v>17000</v>
      </c>
      <c r="J176" s="12">
        <v>1.76</v>
      </c>
      <c r="K176" s="88">
        <f>IF(IF(I176="",0,I176)=0,0,(IF(I176&gt;0,IF(J176&gt;I176,0,I176-J176),IF(J176&gt;I176,I176-J176,0))))</f>
        <v>16998.24</v>
      </c>
      <c r="L176" s="89"/>
      <c r="M176" s="63" t="str">
        <f>IF(D176="","000",D176)&amp;IF(E176="","0000",E176)&amp;IF(F176="","0000000000",F176)&amp;IF(G176="","000",G176)&amp;H176</f>
        <v>00007090000050000853</v>
      </c>
      <c r="N176" s="64"/>
      <c r="O176" s="64"/>
      <c r="P176" s="64"/>
      <c r="Q176" s="64"/>
      <c r="R176" s="64"/>
      <c r="S176" s="64"/>
      <c r="T176" s="64"/>
      <c r="U176" s="64"/>
    </row>
    <row r="177" spans="2:21" s="65" customFormat="1" ht="12.75">
      <c r="B177" s="10" t="s">
        <v>85</v>
      </c>
      <c r="C177" s="87" t="s">
        <v>7</v>
      </c>
      <c r="D177" s="7" t="s">
        <v>67</v>
      </c>
      <c r="E177" s="8" t="s">
        <v>154</v>
      </c>
      <c r="F177" s="8" t="s">
        <v>77</v>
      </c>
      <c r="G177" s="8" t="s">
        <v>84</v>
      </c>
      <c r="H177" s="9"/>
      <c r="I177" s="11">
        <v>35000</v>
      </c>
      <c r="J177" s="12">
        <v>2114</v>
      </c>
      <c r="K177" s="88">
        <f>IF(IF(I177="",0,I177)=0,0,(IF(I177&gt;0,IF(J177&gt;I177,0,I177-J177),IF(J177&gt;I177,I177-J177,0))))</f>
        <v>32886</v>
      </c>
      <c r="L177" s="89"/>
      <c r="M177" s="63" t="str">
        <f>IF(D177="","000",D177)&amp;IF(E177="","0000",E177)&amp;IF(F177="","0000000000",F177)&amp;IF(G177="","000",G177)&amp;H177</f>
        <v>00008010000050000244</v>
      </c>
      <c r="N177" s="64"/>
      <c r="O177" s="64"/>
      <c r="P177" s="64"/>
      <c r="Q177" s="64"/>
      <c r="R177" s="64"/>
      <c r="S177" s="64"/>
      <c r="T177" s="64"/>
      <c r="U177" s="64"/>
    </row>
    <row r="178" spans="2:21" s="65" customFormat="1" ht="45">
      <c r="B178" s="10" t="s">
        <v>131</v>
      </c>
      <c r="C178" s="87" t="s">
        <v>7</v>
      </c>
      <c r="D178" s="7" t="s">
        <v>67</v>
      </c>
      <c r="E178" s="8" t="s">
        <v>154</v>
      </c>
      <c r="F178" s="8" t="s">
        <v>77</v>
      </c>
      <c r="G178" s="8" t="s">
        <v>129</v>
      </c>
      <c r="H178" s="9"/>
      <c r="I178" s="11">
        <v>44751090</v>
      </c>
      <c r="J178" s="12">
        <v>15870216.17</v>
      </c>
      <c r="K178" s="88">
        <f>IF(IF(I178="",0,I178)=0,0,(IF(I178&gt;0,IF(J178&gt;I178,0,I178-J178),IF(J178&gt;I178,I178-J178,0))))</f>
        <v>28880873.83</v>
      </c>
      <c r="L178" s="89"/>
      <c r="M178" s="63" t="str">
        <f>IF(D178="","000",D178)&amp;IF(E178="","0000",E178)&amp;IF(F178="","0000000000",F178)&amp;IF(G178="","000",G178)&amp;H178</f>
        <v>00008010000050000611</v>
      </c>
      <c r="N178" s="64"/>
      <c r="O178" s="64"/>
      <c r="P178" s="64"/>
      <c r="Q178" s="64"/>
      <c r="R178" s="64"/>
      <c r="S178" s="64"/>
      <c r="T178" s="64"/>
      <c r="U178" s="64"/>
    </row>
    <row r="179" spans="2:21" s="65" customFormat="1" ht="12.75">
      <c r="B179" s="10" t="s">
        <v>110</v>
      </c>
      <c r="C179" s="87" t="s">
        <v>7</v>
      </c>
      <c r="D179" s="7" t="s">
        <v>67</v>
      </c>
      <c r="E179" s="8" t="s">
        <v>154</v>
      </c>
      <c r="F179" s="8" t="s">
        <v>77</v>
      </c>
      <c r="G179" s="8" t="s">
        <v>109</v>
      </c>
      <c r="H179" s="9"/>
      <c r="I179" s="11">
        <v>5571241.66</v>
      </c>
      <c r="J179" s="12">
        <v>1533857.74</v>
      </c>
      <c r="K179" s="88">
        <f>IF(IF(I179="",0,I179)=0,0,(IF(I179&gt;0,IF(J179&gt;I179,0,I179-J179),IF(J179&gt;I179,I179-J179,0))))</f>
        <v>4037383.92</v>
      </c>
      <c r="L179" s="89"/>
      <c r="M179" s="63" t="str">
        <f>IF(D179="","000",D179)&amp;IF(E179="","0000",E179)&amp;IF(F179="","0000000000",F179)&amp;IF(G179="","000",G179)&amp;H179</f>
        <v>00008010000050000612</v>
      </c>
      <c r="N179" s="64"/>
      <c r="O179" s="64"/>
      <c r="P179" s="64"/>
      <c r="Q179" s="64"/>
      <c r="R179" s="64"/>
      <c r="S179" s="64"/>
      <c r="T179" s="64"/>
      <c r="U179" s="64"/>
    </row>
    <row r="180" spans="2:21" s="65" customFormat="1" ht="45">
      <c r="B180" s="10" t="s">
        <v>137</v>
      </c>
      <c r="C180" s="87" t="s">
        <v>7</v>
      </c>
      <c r="D180" s="7" t="s">
        <v>67</v>
      </c>
      <c r="E180" s="8" t="s">
        <v>154</v>
      </c>
      <c r="F180" s="8" t="s">
        <v>77</v>
      </c>
      <c r="G180" s="8" t="s">
        <v>136</v>
      </c>
      <c r="H180" s="9"/>
      <c r="I180" s="11">
        <v>12301980</v>
      </c>
      <c r="J180" s="12">
        <v>3611686.73</v>
      </c>
      <c r="K180" s="88">
        <f>IF(IF(I180="",0,I180)=0,0,(IF(I180&gt;0,IF(J180&gt;I180,0,I180-J180),IF(J180&gt;I180,I180-J180,0))))</f>
        <v>8690293.27</v>
      </c>
      <c r="L180" s="89"/>
      <c r="M180" s="63" t="str">
        <f>IF(D180="","000",D180)&amp;IF(E180="","0000",E180)&amp;IF(F180="","0000000000",F180)&amp;IF(G180="","000",G180)&amp;H180</f>
        <v>00008010000050000621</v>
      </c>
      <c r="N180" s="64"/>
      <c r="O180" s="64"/>
      <c r="P180" s="64"/>
      <c r="Q180" s="64"/>
      <c r="R180" s="64"/>
      <c r="S180" s="64"/>
      <c r="T180" s="64"/>
      <c r="U180" s="64"/>
    </row>
    <row r="181" spans="2:21" s="65" customFormat="1" ht="12.75">
      <c r="B181" s="10" t="s">
        <v>139</v>
      </c>
      <c r="C181" s="87" t="s">
        <v>7</v>
      </c>
      <c r="D181" s="7" t="s">
        <v>67</v>
      </c>
      <c r="E181" s="8" t="s">
        <v>154</v>
      </c>
      <c r="F181" s="8" t="s">
        <v>77</v>
      </c>
      <c r="G181" s="8" t="s">
        <v>138</v>
      </c>
      <c r="H181" s="9"/>
      <c r="I181" s="11">
        <v>1148210.53</v>
      </c>
      <c r="J181" s="12">
        <v>748210.53</v>
      </c>
      <c r="K181" s="88">
        <f>IF(IF(I181="",0,I181)=0,0,(IF(I181&gt;0,IF(J181&gt;I181,0,I181-J181),IF(J181&gt;I181,I181-J181,0))))</f>
        <v>400000</v>
      </c>
      <c r="L181" s="89"/>
      <c r="M181" s="63" t="str">
        <f>IF(D181="","000",D181)&amp;IF(E181="","0000",E181)&amp;IF(F181="","0000000000",F181)&amp;IF(G181="","000",G181)&amp;H181</f>
        <v>00008010000050000622</v>
      </c>
      <c r="N181" s="64"/>
      <c r="O181" s="64"/>
      <c r="P181" s="64"/>
      <c r="Q181" s="64"/>
      <c r="R181" s="64"/>
      <c r="S181" s="64"/>
      <c r="T181" s="64"/>
      <c r="U181" s="64"/>
    </row>
    <row r="182" spans="2:21" s="65" customFormat="1" ht="12.75">
      <c r="B182" s="10" t="s">
        <v>147</v>
      </c>
      <c r="C182" s="87" t="s">
        <v>7</v>
      </c>
      <c r="D182" s="7" t="s">
        <v>67</v>
      </c>
      <c r="E182" s="8" t="s">
        <v>155</v>
      </c>
      <c r="F182" s="8" t="s">
        <v>77</v>
      </c>
      <c r="G182" s="8" t="s">
        <v>145</v>
      </c>
      <c r="H182" s="9"/>
      <c r="I182" s="11">
        <v>5853400</v>
      </c>
      <c r="J182" s="12">
        <v>1740085.31</v>
      </c>
      <c r="K182" s="88">
        <f>IF(IF(I182="",0,I182)=0,0,(IF(I182&gt;0,IF(J182&gt;I182,0,I182-J182),IF(J182&gt;I182,I182-J182,0))))</f>
        <v>4113314.69</v>
      </c>
      <c r="L182" s="89"/>
      <c r="M182" s="63" t="str">
        <f>IF(D182="","000",D182)&amp;IF(E182="","0000",E182)&amp;IF(F182="","0000000000",F182)&amp;IF(G182="","000",G182)&amp;H182</f>
        <v>00008040000050000111</v>
      </c>
      <c r="N182" s="64"/>
      <c r="O182" s="64"/>
      <c r="P182" s="64"/>
      <c r="Q182" s="64"/>
      <c r="R182" s="64"/>
      <c r="S182" s="64"/>
      <c r="T182" s="64"/>
      <c r="U182" s="64"/>
    </row>
    <row r="183" spans="2:21" s="65" customFormat="1" ht="22.5">
      <c r="B183" s="10" t="s">
        <v>149</v>
      </c>
      <c r="C183" s="87" t="s">
        <v>7</v>
      </c>
      <c r="D183" s="7" t="s">
        <v>67</v>
      </c>
      <c r="E183" s="8" t="s">
        <v>155</v>
      </c>
      <c r="F183" s="8" t="s">
        <v>77</v>
      </c>
      <c r="G183" s="8" t="s">
        <v>148</v>
      </c>
      <c r="H183" s="9"/>
      <c r="I183" s="11">
        <v>2000</v>
      </c>
      <c r="J183" s="12">
        <v>0</v>
      </c>
      <c r="K183" s="88">
        <f>IF(IF(I183="",0,I183)=0,0,(IF(I183&gt;0,IF(J183&gt;I183,0,I183-J183),IF(J183&gt;I183,I183-J183,0))))</f>
        <v>2000</v>
      </c>
      <c r="L183" s="89"/>
      <c r="M183" s="63" t="str">
        <f>IF(D183="","000",D183)&amp;IF(E183="","0000",E183)&amp;IF(F183="","0000000000",F183)&amp;IF(G183="","000",G183)&amp;H183</f>
        <v>00008040000050000112</v>
      </c>
      <c r="N183" s="64"/>
      <c r="O183" s="64"/>
      <c r="P183" s="64"/>
      <c r="Q183" s="64"/>
      <c r="R183" s="64"/>
      <c r="S183" s="64"/>
      <c r="T183" s="64"/>
      <c r="U183" s="64"/>
    </row>
    <row r="184" spans="2:21" s="65" customFormat="1" ht="33.75">
      <c r="B184" s="10" t="s">
        <v>151</v>
      </c>
      <c r="C184" s="87" t="s">
        <v>7</v>
      </c>
      <c r="D184" s="7" t="s">
        <v>67</v>
      </c>
      <c r="E184" s="8" t="s">
        <v>155</v>
      </c>
      <c r="F184" s="8" t="s">
        <v>77</v>
      </c>
      <c r="G184" s="8" t="s">
        <v>150</v>
      </c>
      <c r="H184" s="9"/>
      <c r="I184" s="11">
        <v>1767730</v>
      </c>
      <c r="J184" s="12">
        <v>430409.22</v>
      </c>
      <c r="K184" s="88">
        <f>IF(IF(I184="",0,I184)=0,0,(IF(I184&gt;0,IF(J184&gt;I184,0,I184-J184),IF(J184&gt;I184,I184-J184,0))))</f>
        <v>1337320.78</v>
      </c>
      <c r="L184" s="89"/>
      <c r="M184" s="63" t="str">
        <f>IF(D184="","000",D184)&amp;IF(E184="","0000",E184)&amp;IF(F184="","0000000000",F184)&amp;IF(G184="","000",G184)&amp;H184</f>
        <v>00008040000050000119</v>
      </c>
      <c r="N184" s="64"/>
      <c r="O184" s="64"/>
      <c r="P184" s="64"/>
      <c r="Q184" s="64"/>
      <c r="R184" s="64"/>
      <c r="S184" s="64"/>
      <c r="T184" s="64"/>
      <c r="U184" s="64"/>
    </row>
    <row r="185" spans="2:21" s="65" customFormat="1" ht="22.5">
      <c r="B185" s="10" t="s">
        <v>78</v>
      </c>
      <c r="C185" s="87" t="s">
        <v>7</v>
      </c>
      <c r="D185" s="7" t="s">
        <v>67</v>
      </c>
      <c r="E185" s="8" t="s">
        <v>155</v>
      </c>
      <c r="F185" s="8" t="s">
        <v>77</v>
      </c>
      <c r="G185" s="8" t="s">
        <v>75</v>
      </c>
      <c r="H185" s="9"/>
      <c r="I185" s="11">
        <v>2040800</v>
      </c>
      <c r="J185" s="12">
        <v>570388.81</v>
      </c>
      <c r="K185" s="88">
        <f>IF(IF(I185="",0,I185)=0,0,(IF(I185&gt;0,IF(J185&gt;I185,0,I185-J185),IF(J185&gt;I185,I185-J185,0))))</f>
        <v>1470411.19</v>
      </c>
      <c r="L185" s="89"/>
      <c r="M185" s="63" t="str">
        <f>IF(D185="","000",D185)&amp;IF(E185="","0000",E185)&amp;IF(F185="","0000000000",F185)&amp;IF(G185="","000",G185)&amp;H185</f>
        <v>00008040000050000121</v>
      </c>
      <c r="N185" s="64"/>
      <c r="O185" s="64"/>
      <c r="P185" s="64"/>
      <c r="Q185" s="64"/>
      <c r="R185" s="64"/>
      <c r="S185" s="64"/>
      <c r="T185" s="64"/>
      <c r="U185" s="64"/>
    </row>
    <row r="186" spans="2:21" s="65" customFormat="1" ht="33.75">
      <c r="B186" s="10" t="s">
        <v>80</v>
      </c>
      <c r="C186" s="87" t="s">
        <v>7</v>
      </c>
      <c r="D186" s="7" t="s">
        <v>67</v>
      </c>
      <c r="E186" s="8" t="s">
        <v>155</v>
      </c>
      <c r="F186" s="8" t="s">
        <v>77</v>
      </c>
      <c r="G186" s="8" t="s">
        <v>79</v>
      </c>
      <c r="H186" s="9"/>
      <c r="I186" s="11">
        <v>120200</v>
      </c>
      <c r="J186" s="12">
        <v>0</v>
      </c>
      <c r="K186" s="88">
        <f>IF(IF(I186="",0,I186)=0,0,(IF(I186&gt;0,IF(J186&gt;I186,0,I186-J186),IF(J186&gt;I186,I186-J186,0))))</f>
        <v>120200</v>
      </c>
      <c r="L186" s="89"/>
      <c r="M186" s="63" t="str">
        <f>IF(D186="","000",D186)&amp;IF(E186="","0000",E186)&amp;IF(F186="","0000000000",F186)&amp;IF(G186="","000",G186)&amp;H186</f>
        <v>00008040000050000122</v>
      </c>
      <c r="N186" s="64"/>
      <c r="O186" s="64"/>
      <c r="P186" s="64"/>
      <c r="Q186" s="64"/>
      <c r="R186" s="64"/>
      <c r="S186" s="64"/>
      <c r="T186" s="64"/>
      <c r="U186" s="64"/>
    </row>
    <row r="187" spans="2:21" s="65" customFormat="1" ht="33.75">
      <c r="B187" s="10" t="s">
        <v>82</v>
      </c>
      <c r="C187" s="87" t="s">
        <v>7</v>
      </c>
      <c r="D187" s="7" t="s">
        <v>67</v>
      </c>
      <c r="E187" s="8" t="s">
        <v>155</v>
      </c>
      <c r="F187" s="8" t="s">
        <v>77</v>
      </c>
      <c r="G187" s="8" t="s">
        <v>81</v>
      </c>
      <c r="H187" s="9"/>
      <c r="I187" s="11">
        <v>616200</v>
      </c>
      <c r="J187" s="12">
        <v>140798.33</v>
      </c>
      <c r="K187" s="88">
        <f>IF(IF(I187="",0,I187)=0,0,(IF(I187&gt;0,IF(J187&gt;I187,0,I187-J187),IF(J187&gt;I187,I187-J187,0))))</f>
        <v>475401.67</v>
      </c>
      <c r="L187" s="89"/>
      <c r="M187" s="63" t="str">
        <f>IF(D187="","000",D187)&amp;IF(E187="","0000",E187)&amp;IF(F187="","0000000000",F187)&amp;IF(G187="","000",G187)&amp;H187</f>
        <v>00008040000050000129</v>
      </c>
      <c r="N187" s="64"/>
      <c r="O187" s="64"/>
      <c r="P187" s="64"/>
      <c r="Q187" s="64"/>
      <c r="R187" s="64"/>
      <c r="S187" s="64"/>
      <c r="T187" s="64"/>
      <c r="U187" s="64"/>
    </row>
    <row r="188" spans="2:21" s="65" customFormat="1" ht="12.75">
      <c r="B188" s="10" t="s">
        <v>85</v>
      </c>
      <c r="C188" s="87" t="s">
        <v>7</v>
      </c>
      <c r="D188" s="7" t="s">
        <v>67</v>
      </c>
      <c r="E188" s="8" t="s">
        <v>155</v>
      </c>
      <c r="F188" s="8" t="s">
        <v>77</v>
      </c>
      <c r="G188" s="8" t="s">
        <v>84</v>
      </c>
      <c r="H188" s="9"/>
      <c r="I188" s="11">
        <v>356700</v>
      </c>
      <c r="J188" s="12">
        <v>121944.83</v>
      </c>
      <c r="K188" s="88">
        <f>IF(IF(I188="",0,I188)=0,0,(IF(I188&gt;0,IF(J188&gt;I188,0,I188-J188),IF(J188&gt;I188,I188-J188,0))))</f>
        <v>234755.17</v>
      </c>
      <c r="L188" s="89"/>
      <c r="M188" s="63" t="str">
        <f>IF(D188="","000",D188)&amp;IF(E188="","0000",E188)&amp;IF(F188="","0000000000",F188)&amp;IF(G188="","000",G188)&amp;H188</f>
        <v>00008040000050000244</v>
      </c>
      <c r="N188" s="64"/>
      <c r="O188" s="64"/>
      <c r="P188" s="64"/>
      <c r="Q188" s="64"/>
      <c r="R188" s="64"/>
      <c r="S188" s="64"/>
      <c r="T188" s="64"/>
      <c r="U188" s="64"/>
    </row>
    <row r="189" spans="2:21" s="65" customFormat="1" ht="12.75">
      <c r="B189" s="10" t="s">
        <v>90</v>
      </c>
      <c r="C189" s="87" t="s">
        <v>7</v>
      </c>
      <c r="D189" s="7" t="s">
        <v>67</v>
      </c>
      <c r="E189" s="8" t="s">
        <v>155</v>
      </c>
      <c r="F189" s="8" t="s">
        <v>77</v>
      </c>
      <c r="G189" s="8" t="s">
        <v>89</v>
      </c>
      <c r="H189" s="9"/>
      <c r="I189" s="11">
        <v>400000</v>
      </c>
      <c r="J189" s="12">
        <v>181420.23</v>
      </c>
      <c r="K189" s="88">
        <f>IF(IF(I189="",0,I189)=0,0,(IF(I189&gt;0,IF(J189&gt;I189,0,I189-J189),IF(J189&gt;I189,I189-J189,0))))</f>
        <v>218579.77</v>
      </c>
      <c r="L189" s="89"/>
      <c r="M189" s="63" t="str">
        <f>IF(D189="","000",D189)&amp;IF(E189="","0000",E189)&amp;IF(F189="","0000000000",F189)&amp;IF(G189="","000",G189)&amp;H189</f>
        <v>00008040000050000247</v>
      </c>
      <c r="N189" s="64"/>
      <c r="O189" s="64"/>
      <c r="P189" s="64"/>
      <c r="Q189" s="64"/>
      <c r="R189" s="64"/>
      <c r="S189" s="64"/>
      <c r="T189" s="64"/>
      <c r="U189" s="64"/>
    </row>
    <row r="190" spans="2:21" s="65" customFormat="1" ht="33.75">
      <c r="B190" s="10" t="s">
        <v>106</v>
      </c>
      <c r="C190" s="87" t="s">
        <v>7</v>
      </c>
      <c r="D190" s="7" t="s">
        <v>67</v>
      </c>
      <c r="E190" s="8" t="s">
        <v>155</v>
      </c>
      <c r="F190" s="8" t="s">
        <v>77</v>
      </c>
      <c r="G190" s="8" t="s">
        <v>105</v>
      </c>
      <c r="H190" s="9"/>
      <c r="I190" s="11">
        <v>250</v>
      </c>
      <c r="J190" s="12">
        <v>0</v>
      </c>
      <c r="K190" s="88">
        <f>IF(IF(I190="",0,I190)=0,0,(IF(I190&gt;0,IF(J190&gt;I190,0,I190-J190),IF(J190&gt;I190,I190-J190,0))))</f>
        <v>250</v>
      </c>
      <c r="L190" s="89"/>
      <c r="M190" s="63" t="str">
        <f>IF(D190="","000",D190)&amp;IF(E190="","0000",E190)&amp;IF(F190="","0000000000",F190)&amp;IF(G190="","000",G190)&amp;H190</f>
        <v>00008040000050000831</v>
      </c>
      <c r="N190" s="64"/>
      <c r="O190" s="64"/>
      <c r="P190" s="64"/>
      <c r="Q190" s="64"/>
      <c r="R190" s="64"/>
      <c r="S190" s="64"/>
      <c r="T190" s="64"/>
      <c r="U190" s="64"/>
    </row>
    <row r="191" spans="2:21" s="65" customFormat="1" ht="22.5">
      <c r="B191" s="10" t="s">
        <v>92</v>
      </c>
      <c r="C191" s="87" t="s">
        <v>7</v>
      </c>
      <c r="D191" s="7" t="s">
        <v>67</v>
      </c>
      <c r="E191" s="8" t="s">
        <v>155</v>
      </c>
      <c r="F191" s="8" t="s">
        <v>77</v>
      </c>
      <c r="G191" s="8" t="s">
        <v>91</v>
      </c>
      <c r="H191" s="9"/>
      <c r="I191" s="11">
        <v>250</v>
      </c>
      <c r="J191" s="12">
        <v>0</v>
      </c>
      <c r="K191" s="88">
        <f>IF(IF(I191="",0,I191)=0,0,(IF(I191&gt;0,IF(J191&gt;I191,0,I191-J191),IF(J191&gt;I191,I191-J191,0))))</f>
        <v>250</v>
      </c>
      <c r="L191" s="89"/>
      <c r="M191" s="63" t="str">
        <f>IF(D191="","000",D191)&amp;IF(E191="","0000",E191)&amp;IF(F191="","0000000000",F191)&amp;IF(G191="","000",G191)&amp;H191</f>
        <v>00008040000050000851</v>
      </c>
      <c r="N191" s="64"/>
      <c r="O191" s="64"/>
      <c r="P191" s="64"/>
      <c r="Q191" s="64"/>
      <c r="R191" s="64"/>
      <c r="S191" s="64"/>
      <c r="T191" s="64"/>
      <c r="U191" s="64"/>
    </row>
    <row r="192" spans="2:21" s="65" customFormat="1" ht="12.75">
      <c r="B192" s="10" t="s">
        <v>87</v>
      </c>
      <c r="C192" s="87" t="s">
        <v>7</v>
      </c>
      <c r="D192" s="7" t="s">
        <v>67</v>
      </c>
      <c r="E192" s="8" t="s">
        <v>155</v>
      </c>
      <c r="F192" s="8" t="s">
        <v>77</v>
      </c>
      <c r="G192" s="8" t="s">
        <v>86</v>
      </c>
      <c r="H192" s="9"/>
      <c r="I192" s="11">
        <v>1000</v>
      </c>
      <c r="J192" s="12">
        <v>6.91</v>
      </c>
      <c r="K192" s="88">
        <f>IF(IF(I192="",0,I192)=0,0,(IF(I192&gt;0,IF(J192&gt;I192,0,I192-J192),IF(J192&gt;I192,I192-J192,0))))</f>
        <v>993.09</v>
      </c>
      <c r="L192" s="89"/>
      <c r="M192" s="63" t="str">
        <f>IF(D192="","000",D192)&amp;IF(E192="","0000",E192)&amp;IF(F192="","0000000000",F192)&amp;IF(G192="","000",G192)&amp;H192</f>
        <v>00008040000050000853</v>
      </c>
      <c r="N192" s="64"/>
      <c r="O192" s="64"/>
      <c r="P192" s="64"/>
      <c r="Q192" s="64"/>
      <c r="R192" s="64"/>
      <c r="S192" s="64"/>
      <c r="T192" s="64"/>
      <c r="U192" s="64"/>
    </row>
    <row r="193" spans="2:21" s="65" customFormat="1" ht="12.75">
      <c r="B193" s="10" t="s">
        <v>85</v>
      </c>
      <c r="C193" s="87" t="s">
        <v>7</v>
      </c>
      <c r="D193" s="7" t="s">
        <v>67</v>
      </c>
      <c r="E193" s="8" t="s">
        <v>156</v>
      </c>
      <c r="F193" s="8" t="s">
        <v>77</v>
      </c>
      <c r="G193" s="8" t="s">
        <v>84</v>
      </c>
      <c r="H193" s="9"/>
      <c r="I193" s="11">
        <v>28200</v>
      </c>
      <c r="J193" s="12">
        <v>7650.13</v>
      </c>
      <c r="K193" s="88">
        <f>IF(IF(I193="",0,I193)=0,0,(IF(I193&gt;0,IF(J193&gt;I193,0,I193-J193),IF(J193&gt;I193,I193-J193,0))))</f>
        <v>20549.87</v>
      </c>
      <c r="L193" s="89"/>
      <c r="M193" s="63" t="str">
        <f>IF(D193="","000",D193)&amp;IF(E193="","0000",E193)&amp;IF(F193="","0000000000",F193)&amp;IF(G193="","000",G193)&amp;H193</f>
        <v>00010010000050000244</v>
      </c>
      <c r="N193" s="64"/>
      <c r="O193" s="64"/>
      <c r="P193" s="64"/>
      <c r="Q193" s="64"/>
      <c r="R193" s="64"/>
      <c r="S193" s="64"/>
      <c r="T193" s="64"/>
      <c r="U193" s="64"/>
    </row>
    <row r="194" spans="2:21" s="65" customFormat="1" ht="12.75">
      <c r="B194" s="10" t="s">
        <v>158</v>
      </c>
      <c r="C194" s="87" t="s">
        <v>7</v>
      </c>
      <c r="D194" s="7" t="s">
        <v>67</v>
      </c>
      <c r="E194" s="8" t="s">
        <v>156</v>
      </c>
      <c r="F194" s="8" t="s">
        <v>77</v>
      </c>
      <c r="G194" s="8" t="s">
        <v>157</v>
      </c>
      <c r="H194" s="9"/>
      <c r="I194" s="11">
        <v>2805000</v>
      </c>
      <c r="J194" s="12">
        <v>765013.17</v>
      </c>
      <c r="K194" s="88">
        <f>IF(IF(I194="",0,I194)=0,0,(IF(I194&gt;0,IF(J194&gt;I194,0,I194-J194),IF(J194&gt;I194,I194-J194,0))))</f>
        <v>2039986.83</v>
      </c>
      <c r="L194" s="89"/>
      <c r="M194" s="63" t="str">
        <f>IF(D194="","000",D194)&amp;IF(E194="","0000",E194)&amp;IF(F194="","0000000000",F194)&amp;IF(G194="","000",G194)&amp;H194</f>
        <v>00010010000050000312</v>
      </c>
      <c r="N194" s="64"/>
      <c r="O194" s="64"/>
      <c r="P194" s="64"/>
      <c r="Q194" s="64"/>
      <c r="R194" s="64"/>
      <c r="S194" s="64"/>
      <c r="T194" s="64"/>
      <c r="U194" s="64"/>
    </row>
    <row r="195" spans="2:21" s="65" customFormat="1" ht="22.5">
      <c r="B195" s="10" t="s">
        <v>161</v>
      </c>
      <c r="C195" s="87" t="s">
        <v>7</v>
      </c>
      <c r="D195" s="7" t="s">
        <v>67</v>
      </c>
      <c r="E195" s="8" t="s">
        <v>160</v>
      </c>
      <c r="F195" s="8" t="s">
        <v>77</v>
      </c>
      <c r="G195" s="8" t="s">
        <v>159</v>
      </c>
      <c r="H195" s="9"/>
      <c r="I195" s="11">
        <v>538800</v>
      </c>
      <c r="J195" s="12">
        <v>80000</v>
      </c>
      <c r="K195" s="88">
        <f>IF(IF(I195="",0,I195)=0,0,(IF(I195&gt;0,IF(J195&gt;I195,0,I195-J195),IF(J195&gt;I195,I195-J195,0))))</f>
        <v>458800</v>
      </c>
      <c r="L195" s="89"/>
      <c r="M195" s="63" t="str">
        <f>IF(D195="","000",D195)&amp;IF(E195="","0000",E195)&amp;IF(F195="","0000000000",F195)&amp;IF(G195="","000",G195)&amp;H195</f>
        <v>00010030000050000313</v>
      </c>
      <c r="N195" s="64"/>
      <c r="O195" s="64"/>
      <c r="P195" s="64"/>
      <c r="Q195" s="64"/>
      <c r="R195" s="64"/>
      <c r="S195" s="64"/>
      <c r="T195" s="64"/>
      <c r="U195" s="64"/>
    </row>
    <row r="196" spans="2:21" s="65" customFormat="1" ht="22.5">
      <c r="B196" s="10" t="s">
        <v>161</v>
      </c>
      <c r="C196" s="87" t="s">
        <v>7</v>
      </c>
      <c r="D196" s="7" t="s">
        <v>67</v>
      </c>
      <c r="E196" s="8" t="s">
        <v>162</v>
      </c>
      <c r="F196" s="8" t="s">
        <v>77</v>
      </c>
      <c r="G196" s="8" t="s">
        <v>159</v>
      </c>
      <c r="H196" s="9"/>
      <c r="I196" s="11">
        <v>7522200</v>
      </c>
      <c r="J196" s="12">
        <v>2501031</v>
      </c>
      <c r="K196" s="88">
        <f>IF(IF(I196="",0,I196)=0,0,(IF(I196&gt;0,IF(J196&gt;I196,0,I196-J196),IF(J196&gt;I196,I196-J196,0))))</f>
        <v>5021169</v>
      </c>
      <c r="L196" s="89"/>
      <c r="M196" s="63" t="str">
        <f>IF(D196="","000",D196)&amp;IF(E196="","0000",E196)&amp;IF(F196="","0000000000",F196)&amp;IF(G196="","000",G196)&amp;H196</f>
        <v>00010040000050000313</v>
      </c>
      <c r="N196" s="64"/>
      <c r="O196" s="64"/>
      <c r="P196" s="64"/>
      <c r="Q196" s="64"/>
      <c r="R196" s="64"/>
      <c r="S196" s="64"/>
      <c r="T196" s="64"/>
      <c r="U196" s="64"/>
    </row>
    <row r="197" spans="2:21" s="65" customFormat="1" ht="12.75">
      <c r="B197" s="10" t="s">
        <v>164</v>
      </c>
      <c r="C197" s="87" t="s">
        <v>7</v>
      </c>
      <c r="D197" s="7" t="s">
        <v>67</v>
      </c>
      <c r="E197" s="8" t="s">
        <v>162</v>
      </c>
      <c r="F197" s="8" t="s">
        <v>77</v>
      </c>
      <c r="G197" s="8" t="s">
        <v>163</v>
      </c>
      <c r="H197" s="9"/>
      <c r="I197" s="11">
        <v>1293600</v>
      </c>
      <c r="J197" s="12">
        <v>0</v>
      </c>
      <c r="K197" s="88">
        <f>IF(IF(I197="",0,I197)=0,0,(IF(I197&gt;0,IF(J197&gt;I197,0,I197-J197),IF(J197&gt;I197,I197-J197,0))))</f>
        <v>1293600</v>
      </c>
      <c r="L197" s="89"/>
      <c r="M197" s="63" t="str">
        <f>IF(D197="","000",D197)&amp;IF(E197="","0000",E197)&amp;IF(F197="","0000000000",F197)&amp;IF(G197="","000",G197)&amp;H197</f>
        <v>00010040000050000322</v>
      </c>
      <c r="N197" s="64"/>
      <c r="O197" s="64"/>
      <c r="P197" s="64"/>
      <c r="Q197" s="64"/>
      <c r="R197" s="64"/>
      <c r="S197" s="64"/>
      <c r="T197" s="64"/>
      <c r="U197" s="64"/>
    </row>
    <row r="198" spans="2:21" s="65" customFormat="1" ht="22.5">
      <c r="B198" s="10" t="s">
        <v>135</v>
      </c>
      <c r="C198" s="87" t="s">
        <v>7</v>
      </c>
      <c r="D198" s="7" t="s">
        <v>67</v>
      </c>
      <c r="E198" s="8" t="s">
        <v>162</v>
      </c>
      <c r="F198" s="8" t="s">
        <v>77</v>
      </c>
      <c r="G198" s="8" t="s">
        <v>133</v>
      </c>
      <c r="H198" s="9"/>
      <c r="I198" s="11">
        <v>8931800</v>
      </c>
      <c r="J198" s="12">
        <v>1901208.5</v>
      </c>
      <c r="K198" s="88">
        <f>IF(IF(I198="",0,I198)=0,0,(IF(I198&gt;0,IF(J198&gt;I198,0,I198-J198),IF(J198&gt;I198,I198-J198,0))))</f>
        <v>7030591.5</v>
      </c>
      <c r="L198" s="89"/>
      <c r="M198" s="63" t="str">
        <f>IF(D198="","000",D198)&amp;IF(E198="","0000",E198)&amp;IF(F198="","0000000000",F198)&amp;IF(G198="","000",G198)&amp;H198</f>
        <v>00010040000050000323</v>
      </c>
      <c r="N198" s="64"/>
      <c r="O198" s="64"/>
      <c r="P198" s="64"/>
      <c r="Q198" s="64"/>
      <c r="R198" s="64"/>
      <c r="S198" s="64"/>
      <c r="T198" s="64"/>
      <c r="U198" s="64"/>
    </row>
    <row r="199" spans="2:21" s="65" customFormat="1" ht="33.75">
      <c r="B199" s="10" t="s">
        <v>166</v>
      </c>
      <c r="C199" s="87" t="s">
        <v>7</v>
      </c>
      <c r="D199" s="7" t="s">
        <v>67</v>
      </c>
      <c r="E199" s="8" t="s">
        <v>162</v>
      </c>
      <c r="F199" s="8" t="s">
        <v>77</v>
      </c>
      <c r="G199" s="8" t="s">
        <v>165</v>
      </c>
      <c r="H199" s="9"/>
      <c r="I199" s="11">
        <v>8390433.66</v>
      </c>
      <c r="J199" s="12">
        <v>2333333.34</v>
      </c>
      <c r="K199" s="88">
        <f>IF(IF(I199="",0,I199)=0,0,(IF(I199&gt;0,IF(J199&gt;I199,0,I199-J199),IF(J199&gt;I199,I199-J199,0))))</f>
        <v>6057100.32</v>
      </c>
      <c r="L199" s="89"/>
      <c r="M199" s="63" t="str">
        <f>IF(D199="","000",D199)&amp;IF(E199="","0000",E199)&amp;IF(F199="","0000000000",F199)&amp;IF(G199="","000",G199)&amp;H199</f>
        <v>00010040000050000412</v>
      </c>
      <c r="N199" s="64"/>
      <c r="O199" s="64"/>
      <c r="P199" s="64"/>
      <c r="Q199" s="64"/>
      <c r="R199" s="64"/>
      <c r="S199" s="64"/>
      <c r="T199" s="64"/>
      <c r="U199" s="64"/>
    </row>
    <row r="200" spans="2:21" s="65" customFormat="1" ht="33.75">
      <c r="B200" s="10" t="s">
        <v>142</v>
      </c>
      <c r="C200" s="87" t="s">
        <v>7</v>
      </c>
      <c r="D200" s="7" t="s">
        <v>67</v>
      </c>
      <c r="E200" s="8" t="s">
        <v>167</v>
      </c>
      <c r="F200" s="8" t="s">
        <v>77</v>
      </c>
      <c r="G200" s="8" t="s">
        <v>140</v>
      </c>
      <c r="H200" s="9"/>
      <c r="I200" s="11">
        <v>60000</v>
      </c>
      <c r="J200" s="12">
        <v>0</v>
      </c>
      <c r="K200" s="88">
        <f>IF(IF(I200="",0,I200)=0,0,(IF(I200&gt;0,IF(J200&gt;I200,0,I200-J200),IF(J200&gt;I200,I200-J200,0))))</f>
        <v>60000</v>
      </c>
      <c r="L200" s="89"/>
      <c r="M200" s="63" t="str">
        <f>IF(D200="","000",D200)&amp;IF(E200="","0000",E200)&amp;IF(F200="","0000000000",F200)&amp;IF(G200="","000",G200)&amp;H200</f>
        <v>00010060000050000321</v>
      </c>
      <c r="N200" s="64"/>
      <c r="O200" s="64"/>
      <c r="P200" s="64"/>
      <c r="Q200" s="64"/>
      <c r="R200" s="64"/>
      <c r="S200" s="64"/>
      <c r="T200" s="64"/>
      <c r="U200" s="64"/>
    </row>
    <row r="201" spans="2:21" s="65" customFormat="1" ht="45">
      <c r="B201" s="10" t="s">
        <v>131</v>
      </c>
      <c r="C201" s="87" t="s">
        <v>7</v>
      </c>
      <c r="D201" s="7" t="s">
        <v>67</v>
      </c>
      <c r="E201" s="8" t="s">
        <v>168</v>
      </c>
      <c r="F201" s="8" t="s">
        <v>77</v>
      </c>
      <c r="G201" s="8" t="s">
        <v>129</v>
      </c>
      <c r="H201" s="9"/>
      <c r="I201" s="11">
        <v>35990400</v>
      </c>
      <c r="J201" s="12">
        <v>11498567.52</v>
      </c>
      <c r="K201" s="88">
        <f>IF(IF(I201="",0,I201)=0,0,(IF(I201&gt;0,IF(J201&gt;I201,0,I201-J201),IF(J201&gt;I201,I201-J201,0))))</f>
        <v>24491832.48</v>
      </c>
      <c r="L201" s="89"/>
      <c r="M201" s="63" t="str">
        <f>IF(D201="","000",D201)&amp;IF(E201="","0000",E201)&amp;IF(F201="","0000000000",F201)&amp;IF(G201="","000",G201)&amp;H201</f>
        <v>00011010000050000611</v>
      </c>
      <c r="N201" s="64"/>
      <c r="O201" s="64"/>
      <c r="P201" s="64"/>
      <c r="Q201" s="64"/>
      <c r="R201" s="64"/>
      <c r="S201" s="64"/>
      <c r="T201" s="64"/>
      <c r="U201" s="64"/>
    </row>
    <row r="202" spans="2:21" s="65" customFormat="1" ht="45">
      <c r="B202" s="10" t="s">
        <v>131</v>
      </c>
      <c r="C202" s="87" t="s">
        <v>7</v>
      </c>
      <c r="D202" s="7" t="s">
        <v>67</v>
      </c>
      <c r="E202" s="8" t="s">
        <v>169</v>
      </c>
      <c r="F202" s="8" t="s">
        <v>77</v>
      </c>
      <c r="G202" s="8" t="s">
        <v>129</v>
      </c>
      <c r="H202" s="9"/>
      <c r="I202" s="11">
        <v>12520200</v>
      </c>
      <c r="J202" s="12">
        <v>4630324.43</v>
      </c>
      <c r="K202" s="88">
        <f>IF(IF(I202="",0,I202)=0,0,(IF(I202&gt;0,IF(J202&gt;I202,0,I202-J202),IF(J202&gt;I202,I202-J202,0))))</f>
        <v>7889875.57</v>
      </c>
      <c r="L202" s="89"/>
      <c r="M202" s="63" t="str">
        <f>IF(D202="","000",D202)&amp;IF(E202="","0000",E202)&amp;IF(F202="","0000000000",F202)&amp;IF(G202="","000",G202)&amp;H202</f>
        <v>00011030000050000611</v>
      </c>
      <c r="N202" s="64"/>
      <c r="O202" s="64"/>
      <c r="P202" s="64"/>
      <c r="Q202" s="64"/>
      <c r="R202" s="64"/>
      <c r="S202" s="64"/>
      <c r="T202" s="64"/>
      <c r="U202" s="64"/>
    </row>
    <row r="203" spans="2:21" s="65" customFormat="1" ht="12.75">
      <c r="B203" s="10" t="s">
        <v>110</v>
      </c>
      <c r="C203" s="87" t="s">
        <v>7</v>
      </c>
      <c r="D203" s="7" t="s">
        <v>67</v>
      </c>
      <c r="E203" s="8" t="s">
        <v>169</v>
      </c>
      <c r="F203" s="8" t="s">
        <v>77</v>
      </c>
      <c r="G203" s="8" t="s">
        <v>109</v>
      </c>
      <c r="H203" s="9"/>
      <c r="I203" s="11">
        <v>544939.37</v>
      </c>
      <c r="J203" s="12">
        <v>46485</v>
      </c>
      <c r="K203" s="88">
        <f>IF(IF(I203="",0,I203)=0,0,(IF(I203&gt;0,IF(J203&gt;I203,0,I203-J203),IF(J203&gt;I203,I203-J203,0))))</f>
        <v>498454.37</v>
      </c>
      <c r="L203" s="89"/>
      <c r="M203" s="63" t="str">
        <f>IF(D203="","000",D203)&amp;IF(E203="","0000",E203)&amp;IF(F203="","0000000000",F203)&amp;IF(G203="","000",G203)&amp;H203</f>
        <v>00011030000050000612</v>
      </c>
      <c r="N203" s="64"/>
      <c r="O203" s="64"/>
      <c r="P203" s="64"/>
      <c r="Q203" s="64"/>
      <c r="R203" s="64"/>
      <c r="S203" s="64"/>
      <c r="T203" s="64"/>
      <c r="U203" s="64"/>
    </row>
    <row r="204" spans="2:21" s="65" customFormat="1" ht="22.5">
      <c r="B204" s="10" t="s">
        <v>78</v>
      </c>
      <c r="C204" s="87" t="s">
        <v>7</v>
      </c>
      <c r="D204" s="7" t="s">
        <v>67</v>
      </c>
      <c r="E204" s="8" t="s">
        <v>170</v>
      </c>
      <c r="F204" s="8" t="s">
        <v>77</v>
      </c>
      <c r="G204" s="8" t="s">
        <v>75</v>
      </c>
      <c r="H204" s="9"/>
      <c r="I204" s="11">
        <v>1259200</v>
      </c>
      <c r="J204" s="12">
        <v>354935.61</v>
      </c>
      <c r="K204" s="88">
        <f>IF(IF(I204="",0,I204)=0,0,(IF(I204&gt;0,IF(J204&gt;I204,0,I204-J204),IF(J204&gt;I204,I204-J204,0))))</f>
        <v>904264.39</v>
      </c>
      <c r="L204" s="89"/>
      <c r="M204" s="63" t="str">
        <f>IF(D204="","000",D204)&amp;IF(E204="","0000",E204)&amp;IF(F204="","0000000000",F204)&amp;IF(G204="","000",G204)&amp;H204</f>
        <v>00011050000050000121</v>
      </c>
      <c r="N204" s="64"/>
      <c r="O204" s="64"/>
      <c r="P204" s="64"/>
      <c r="Q204" s="64"/>
      <c r="R204" s="64"/>
      <c r="S204" s="64"/>
      <c r="T204" s="64"/>
      <c r="U204" s="64"/>
    </row>
    <row r="205" spans="2:21" s="65" customFormat="1" ht="33.75">
      <c r="B205" s="10" t="s">
        <v>80</v>
      </c>
      <c r="C205" s="87" t="s">
        <v>7</v>
      </c>
      <c r="D205" s="7" t="s">
        <v>67</v>
      </c>
      <c r="E205" s="8" t="s">
        <v>170</v>
      </c>
      <c r="F205" s="8" t="s">
        <v>77</v>
      </c>
      <c r="G205" s="8" t="s">
        <v>79</v>
      </c>
      <c r="H205" s="9"/>
      <c r="I205" s="11">
        <v>86100</v>
      </c>
      <c r="J205" s="12">
        <v>0</v>
      </c>
      <c r="K205" s="88">
        <f>IF(IF(I205="",0,I205)=0,0,(IF(I205&gt;0,IF(J205&gt;I205,0,I205-J205),IF(J205&gt;I205,I205-J205,0))))</f>
        <v>86100</v>
      </c>
      <c r="L205" s="89"/>
      <c r="M205" s="63" t="str">
        <f>IF(D205="","000",D205)&amp;IF(E205="","0000",E205)&amp;IF(F205="","0000000000",F205)&amp;IF(G205="","000",G205)&amp;H205</f>
        <v>00011050000050000122</v>
      </c>
      <c r="N205" s="64"/>
      <c r="O205" s="64"/>
      <c r="P205" s="64"/>
      <c r="Q205" s="64"/>
      <c r="R205" s="64"/>
      <c r="S205" s="64"/>
      <c r="T205" s="64"/>
      <c r="U205" s="64"/>
    </row>
    <row r="206" spans="2:21" s="65" customFormat="1" ht="22.5">
      <c r="B206" s="10" t="s">
        <v>172</v>
      </c>
      <c r="C206" s="87" t="s">
        <v>7</v>
      </c>
      <c r="D206" s="7" t="s">
        <v>67</v>
      </c>
      <c r="E206" s="8" t="s">
        <v>170</v>
      </c>
      <c r="F206" s="8" t="s">
        <v>77</v>
      </c>
      <c r="G206" s="8" t="s">
        <v>171</v>
      </c>
      <c r="H206" s="9"/>
      <c r="I206" s="11">
        <v>165000</v>
      </c>
      <c r="J206" s="12">
        <v>30600</v>
      </c>
      <c r="K206" s="88">
        <f>IF(IF(I206="",0,I206)=0,0,(IF(I206&gt;0,IF(J206&gt;I206,0,I206-J206),IF(J206&gt;I206,I206-J206,0))))</f>
        <v>134400</v>
      </c>
      <c r="L206" s="89"/>
      <c r="M206" s="63" t="str">
        <f>IF(D206="","000",D206)&amp;IF(E206="","0000",E206)&amp;IF(F206="","0000000000",F206)&amp;IF(G206="","000",G206)&amp;H206</f>
        <v>00011050000050000123</v>
      </c>
      <c r="N206" s="64"/>
      <c r="O206" s="64"/>
      <c r="P206" s="64"/>
      <c r="Q206" s="64"/>
      <c r="R206" s="64"/>
      <c r="S206" s="64"/>
      <c r="T206" s="64"/>
      <c r="U206" s="64"/>
    </row>
    <row r="207" spans="2:21" s="65" customFormat="1" ht="33.75">
      <c r="B207" s="10" t="s">
        <v>82</v>
      </c>
      <c r="C207" s="87" t="s">
        <v>7</v>
      </c>
      <c r="D207" s="7" t="s">
        <v>67</v>
      </c>
      <c r="E207" s="8" t="s">
        <v>170</v>
      </c>
      <c r="F207" s="8" t="s">
        <v>77</v>
      </c>
      <c r="G207" s="8" t="s">
        <v>81</v>
      </c>
      <c r="H207" s="9"/>
      <c r="I207" s="11">
        <v>380200</v>
      </c>
      <c r="J207" s="12">
        <v>89646.61</v>
      </c>
      <c r="K207" s="88">
        <f>IF(IF(I207="",0,I207)=0,0,(IF(I207&gt;0,IF(J207&gt;I207,0,I207-J207),IF(J207&gt;I207,I207-J207,0))))</f>
        <v>290553.39</v>
      </c>
      <c r="L207" s="89"/>
      <c r="M207" s="63" t="str">
        <f>IF(D207="","000",D207)&amp;IF(E207="","0000",E207)&amp;IF(F207="","0000000000",F207)&amp;IF(G207="","000",G207)&amp;H207</f>
        <v>00011050000050000129</v>
      </c>
      <c r="N207" s="64"/>
      <c r="O207" s="64"/>
      <c r="P207" s="64"/>
      <c r="Q207" s="64"/>
      <c r="R207" s="64"/>
      <c r="S207" s="64"/>
      <c r="T207" s="64"/>
      <c r="U207" s="64"/>
    </row>
    <row r="208" spans="2:21" s="65" customFormat="1" ht="12.75">
      <c r="B208" s="10" t="s">
        <v>85</v>
      </c>
      <c r="C208" s="87" t="s">
        <v>7</v>
      </c>
      <c r="D208" s="7" t="s">
        <v>67</v>
      </c>
      <c r="E208" s="8" t="s">
        <v>170</v>
      </c>
      <c r="F208" s="8" t="s">
        <v>77</v>
      </c>
      <c r="G208" s="8" t="s">
        <v>84</v>
      </c>
      <c r="H208" s="9"/>
      <c r="I208" s="11">
        <v>240500</v>
      </c>
      <c r="J208" s="12">
        <v>87138.86</v>
      </c>
      <c r="K208" s="88">
        <f>IF(IF(I208="",0,I208)=0,0,(IF(I208&gt;0,IF(J208&gt;I208,0,I208-J208),IF(J208&gt;I208,I208-J208,0))))</f>
        <v>153361.14</v>
      </c>
      <c r="L208" s="89"/>
      <c r="M208" s="63" t="str">
        <f>IF(D208="","000",D208)&amp;IF(E208="","0000",E208)&amp;IF(F208="","0000000000",F208)&amp;IF(G208="","000",G208)&amp;H208</f>
        <v>00011050000050000244</v>
      </c>
      <c r="N208" s="64"/>
      <c r="O208" s="64"/>
      <c r="P208" s="64"/>
      <c r="Q208" s="64"/>
      <c r="R208" s="64"/>
      <c r="S208" s="64"/>
      <c r="T208" s="64"/>
      <c r="U208" s="64"/>
    </row>
    <row r="209" spans="2:21" s="65" customFormat="1" ht="12.75">
      <c r="B209" s="10" t="s">
        <v>90</v>
      </c>
      <c r="C209" s="87" t="s">
        <v>7</v>
      </c>
      <c r="D209" s="7" t="s">
        <v>67</v>
      </c>
      <c r="E209" s="8" t="s">
        <v>170</v>
      </c>
      <c r="F209" s="8" t="s">
        <v>77</v>
      </c>
      <c r="G209" s="8" t="s">
        <v>89</v>
      </c>
      <c r="H209" s="9"/>
      <c r="I209" s="11">
        <v>55000</v>
      </c>
      <c r="J209" s="12">
        <v>19198.82</v>
      </c>
      <c r="K209" s="88">
        <f>IF(IF(I209="",0,I209)=0,0,(IF(I209&gt;0,IF(J209&gt;I209,0,I209-J209),IF(J209&gt;I209,I209-J209,0))))</f>
        <v>35801.18</v>
      </c>
      <c r="L209" s="89"/>
      <c r="M209" s="63" t="str">
        <f>IF(D209="","000",D209)&amp;IF(E209="","0000",E209)&amp;IF(F209="","0000000000",F209)&amp;IF(G209="","000",G209)&amp;H209</f>
        <v>00011050000050000247</v>
      </c>
      <c r="N209" s="64"/>
      <c r="O209" s="64"/>
      <c r="P209" s="64"/>
      <c r="Q209" s="64"/>
      <c r="R209" s="64"/>
      <c r="S209" s="64"/>
      <c r="T209" s="64"/>
      <c r="U209" s="64"/>
    </row>
    <row r="210" spans="2:21" s="65" customFormat="1" ht="12.75">
      <c r="B210" s="10" t="s">
        <v>87</v>
      </c>
      <c r="C210" s="87" t="s">
        <v>7</v>
      </c>
      <c r="D210" s="7" t="s">
        <v>67</v>
      </c>
      <c r="E210" s="8" t="s">
        <v>170</v>
      </c>
      <c r="F210" s="8" t="s">
        <v>77</v>
      </c>
      <c r="G210" s="8" t="s">
        <v>86</v>
      </c>
      <c r="H210" s="9"/>
      <c r="I210" s="11">
        <v>500</v>
      </c>
      <c r="J210" s="12">
        <v>2.15</v>
      </c>
      <c r="K210" s="88">
        <f>IF(IF(I210="",0,I210)=0,0,(IF(I210&gt;0,IF(J210&gt;I210,0,I210-J210),IF(J210&gt;I210,I210-J210,0))))</f>
        <v>497.85</v>
      </c>
      <c r="L210" s="89"/>
      <c r="M210" s="63" t="str">
        <f>IF(D210="","000",D210)&amp;IF(E210="","0000",E210)&amp;IF(F210="","0000000000",F210)&amp;IF(G210="","000",G210)&amp;H210</f>
        <v>00011050000050000853</v>
      </c>
      <c r="N210" s="64"/>
      <c r="O210" s="64"/>
      <c r="P210" s="64"/>
      <c r="Q210" s="64"/>
      <c r="R210" s="64"/>
      <c r="S210" s="64"/>
      <c r="T210" s="64"/>
      <c r="U210" s="64"/>
    </row>
    <row r="211" spans="2:21" s="65" customFormat="1" ht="12.75">
      <c r="B211" s="10" t="s">
        <v>175</v>
      </c>
      <c r="C211" s="87" t="s">
        <v>7</v>
      </c>
      <c r="D211" s="7" t="s">
        <v>67</v>
      </c>
      <c r="E211" s="8" t="s">
        <v>174</v>
      </c>
      <c r="F211" s="8" t="s">
        <v>77</v>
      </c>
      <c r="G211" s="8" t="s">
        <v>173</v>
      </c>
      <c r="H211" s="9"/>
      <c r="I211" s="11">
        <v>1538000</v>
      </c>
      <c r="J211" s="12">
        <v>0</v>
      </c>
      <c r="K211" s="88">
        <f>IF(IF(I211="",0,I211)=0,0,(IF(I211&gt;0,IF(J211&gt;I211,0,I211-J211),IF(J211&gt;I211,I211-J211,0))))</f>
        <v>1538000</v>
      </c>
      <c r="L211" s="89"/>
      <c r="M211" s="63" t="str">
        <f>IF(D211="","000",D211)&amp;IF(E211="","0000",E211)&amp;IF(F211="","0000000000",F211)&amp;IF(G211="","000",G211)&amp;H211</f>
        <v>00013010000050000730</v>
      </c>
      <c r="N211" s="64"/>
      <c r="O211" s="64"/>
      <c r="P211" s="64"/>
      <c r="Q211" s="64"/>
      <c r="R211" s="64"/>
      <c r="S211" s="64"/>
      <c r="T211" s="64"/>
      <c r="U211" s="64"/>
    </row>
    <row r="212" spans="2:21" s="65" customFormat="1" ht="12.75">
      <c r="B212" s="10" t="s">
        <v>178</v>
      </c>
      <c r="C212" s="87" t="s">
        <v>7</v>
      </c>
      <c r="D212" s="7" t="s">
        <v>67</v>
      </c>
      <c r="E212" s="8" t="s">
        <v>177</v>
      </c>
      <c r="F212" s="8" t="s">
        <v>77</v>
      </c>
      <c r="G212" s="8" t="s">
        <v>176</v>
      </c>
      <c r="H212" s="9"/>
      <c r="I212" s="11">
        <v>26724600</v>
      </c>
      <c r="J212" s="12">
        <v>7554100</v>
      </c>
      <c r="K212" s="88">
        <f>IF(IF(I212="",0,I212)=0,0,(IF(I212&gt;0,IF(J212&gt;I212,0,I212-J212),IF(J212&gt;I212,I212-J212,0))))</f>
        <v>19170500</v>
      </c>
      <c r="L212" s="89"/>
      <c r="M212" s="63" t="str">
        <f>IF(D212="","000",D212)&amp;IF(E212="","0000",E212)&amp;IF(F212="","0000000000",F212)&amp;IF(G212="","000",G212)&amp;H212</f>
        <v>00014010000050000511</v>
      </c>
      <c r="N212" s="64"/>
      <c r="O212" s="64"/>
      <c r="P212" s="64"/>
      <c r="Q212" s="64"/>
      <c r="R212" s="64"/>
      <c r="S212" s="64"/>
      <c r="T212" s="64"/>
      <c r="U212" s="64"/>
    </row>
    <row r="213" spans="2:21" s="65" customFormat="1" ht="12.75">
      <c r="B213" s="10" t="s">
        <v>119</v>
      </c>
      <c r="C213" s="87" t="s">
        <v>7</v>
      </c>
      <c r="D213" s="7" t="s">
        <v>67</v>
      </c>
      <c r="E213" s="8" t="s">
        <v>179</v>
      </c>
      <c r="F213" s="8" t="s">
        <v>77</v>
      </c>
      <c r="G213" s="8" t="s">
        <v>118</v>
      </c>
      <c r="H213" s="9"/>
      <c r="I213" s="11">
        <v>1752000</v>
      </c>
      <c r="J213" s="12">
        <v>0</v>
      </c>
      <c r="K213" s="88">
        <f>IF(IF(I213="",0,I213)=0,0,(IF(I213&gt;0,IF(J213&gt;I213,0,I213-J213),IF(J213&gt;I213,I213-J213,0))))</f>
        <v>1752000</v>
      </c>
      <c r="L213" s="89"/>
      <c r="M213" s="63" t="str">
        <f>IF(D213="","000",D213)&amp;IF(E213="","0000",E213)&amp;IF(F213="","0000000000",F213)&amp;IF(G213="","000",G213)&amp;H213</f>
        <v>00014030000050000540</v>
      </c>
      <c r="N213" s="64"/>
      <c r="O213" s="64"/>
      <c r="P213" s="64"/>
      <c r="Q213" s="64"/>
      <c r="R213" s="64"/>
      <c r="S213" s="64"/>
      <c r="T213" s="64"/>
      <c r="U213" s="64"/>
    </row>
    <row r="214" spans="2:12" ht="0.75" customHeight="1" thickBot="1">
      <c r="B214" s="90"/>
      <c r="C214" s="91"/>
      <c r="D214" s="68"/>
      <c r="E214" s="69"/>
      <c r="F214" s="69"/>
      <c r="G214" s="69"/>
      <c r="H214" s="70"/>
      <c r="I214" s="71"/>
      <c r="J214" s="72"/>
      <c r="K214" s="73"/>
      <c r="L214" s="74"/>
    </row>
    <row r="215" spans="2:12" ht="13.5" thickBot="1">
      <c r="B215" s="92"/>
      <c r="C215" s="92"/>
      <c r="D215" s="29"/>
      <c r="E215" s="29"/>
      <c r="F215" s="29"/>
      <c r="G215" s="29"/>
      <c r="H215" s="29"/>
      <c r="I215" s="93"/>
      <c r="J215" s="93"/>
      <c r="K215" s="93"/>
      <c r="L215" s="94"/>
    </row>
    <row r="216" spans="2:11" ht="28.5" customHeight="1" thickBot="1">
      <c r="B216" s="95" t="s">
        <v>18</v>
      </c>
      <c r="C216" s="96">
        <v>450</v>
      </c>
      <c r="D216" s="221" t="s">
        <v>17</v>
      </c>
      <c r="E216" s="222"/>
      <c r="F216" s="222"/>
      <c r="G216" s="222"/>
      <c r="H216" s="223"/>
      <c r="I216" s="98">
        <f>0-I224</f>
        <v>-23209178.56</v>
      </c>
      <c r="J216" s="98">
        <f>J16-J91</f>
        <v>33627611.86</v>
      </c>
      <c r="K216" s="99" t="s">
        <v>17</v>
      </c>
    </row>
    <row r="217" spans="2:11" ht="12.75">
      <c r="B217" s="92"/>
      <c r="C217" s="100"/>
      <c r="D217" s="29"/>
      <c r="E217" s="29"/>
      <c r="F217" s="29"/>
      <c r="G217" s="29"/>
      <c r="H217" s="29"/>
      <c r="I217" s="29"/>
      <c r="J217" s="29"/>
      <c r="K217" s="29"/>
    </row>
    <row r="218" spans="2:12" ht="15">
      <c r="B218" s="201" t="s">
        <v>32</v>
      </c>
      <c r="C218" s="201"/>
      <c r="D218" s="201"/>
      <c r="E218" s="201"/>
      <c r="F218" s="201"/>
      <c r="G218" s="201"/>
      <c r="H218" s="201"/>
      <c r="I218" s="201"/>
      <c r="J218" s="201"/>
      <c r="K218" s="201"/>
      <c r="L218" s="78"/>
    </row>
    <row r="219" spans="2:12" ht="12.75">
      <c r="B219" s="37"/>
      <c r="C219" s="101"/>
      <c r="D219" s="38"/>
      <c r="E219" s="38"/>
      <c r="F219" s="38"/>
      <c r="G219" s="38"/>
      <c r="H219" s="38"/>
      <c r="I219" s="39"/>
      <c r="J219" s="39"/>
      <c r="K219" s="102" t="s">
        <v>27</v>
      </c>
      <c r="L219" s="103"/>
    </row>
    <row r="220" spans="2:12" ht="16.5" customHeight="1">
      <c r="B220" s="204" t="s">
        <v>39</v>
      </c>
      <c r="C220" s="203" t="s">
        <v>40</v>
      </c>
      <c r="D220" s="203" t="s">
        <v>45</v>
      </c>
      <c r="E220" s="203"/>
      <c r="F220" s="203"/>
      <c r="G220" s="203"/>
      <c r="H220" s="203"/>
      <c r="I220" s="203" t="s">
        <v>42</v>
      </c>
      <c r="J220" s="203" t="s">
        <v>23</v>
      </c>
      <c r="K220" s="205" t="s">
        <v>43</v>
      </c>
      <c r="L220" s="42"/>
    </row>
    <row r="221" spans="2:12" ht="16.5" customHeight="1">
      <c r="B221" s="204"/>
      <c r="C221" s="203"/>
      <c r="D221" s="203"/>
      <c r="E221" s="203"/>
      <c r="F221" s="203"/>
      <c r="G221" s="203"/>
      <c r="H221" s="203"/>
      <c r="I221" s="203"/>
      <c r="J221" s="203"/>
      <c r="K221" s="205"/>
      <c r="L221" s="42"/>
    </row>
    <row r="222" spans="2:12" ht="16.5" customHeight="1">
      <c r="B222" s="204"/>
      <c r="C222" s="203"/>
      <c r="D222" s="203"/>
      <c r="E222" s="203"/>
      <c r="F222" s="203"/>
      <c r="G222" s="203"/>
      <c r="H222" s="203"/>
      <c r="I222" s="203"/>
      <c r="J222" s="203"/>
      <c r="K222" s="205"/>
      <c r="L222" s="42"/>
    </row>
    <row r="223" spans="2:12" ht="13.5" thickBot="1">
      <c r="B223" s="43">
        <v>1</v>
      </c>
      <c r="C223" s="80">
        <v>2</v>
      </c>
      <c r="D223" s="228">
        <v>3</v>
      </c>
      <c r="E223" s="228"/>
      <c r="F223" s="228"/>
      <c r="G223" s="228"/>
      <c r="H223" s="228"/>
      <c r="I223" s="81" t="s">
        <v>2</v>
      </c>
      <c r="J223" s="81" t="s">
        <v>25</v>
      </c>
      <c r="K223" s="82" t="s">
        <v>26</v>
      </c>
      <c r="L223" s="48"/>
    </row>
    <row r="224" spans="2:11" ht="12.75" customHeight="1">
      <c r="B224" s="104" t="s">
        <v>33</v>
      </c>
      <c r="C224" s="50" t="s">
        <v>8</v>
      </c>
      <c r="D224" s="181" t="s">
        <v>17</v>
      </c>
      <c r="E224" s="182"/>
      <c r="F224" s="182"/>
      <c r="G224" s="182"/>
      <c r="H224" s="183"/>
      <c r="I224" s="105">
        <f>I226+I231+I235</f>
        <v>23209178.56</v>
      </c>
      <c r="J224" s="105">
        <f>J226+J231+J235</f>
        <v>-33627611.86</v>
      </c>
      <c r="K224" s="106">
        <f>K226+K231+K235</f>
        <v>56836790.42</v>
      </c>
    </row>
    <row r="225" spans="2:11" ht="12.75" customHeight="1">
      <c r="B225" s="107" t="s">
        <v>11</v>
      </c>
      <c r="C225" s="108"/>
      <c r="D225" s="184"/>
      <c r="E225" s="185"/>
      <c r="F225" s="185"/>
      <c r="G225" s="185"/>
      <c r="H225" s="186"/>
      <c r="I225" s="110"/>
      <c r="J225" s="111"/>
      <c r="K225" s="112"/>
    </row>
    <row r="226" spans="2:11" ht="12.75" customHeight="1">
      <c r="B226" s="107" t="s">
        <v>34</v>
      </c>
      <c r="C226" s="113" t="s">
        <v>12</v>
      </c>
      <c r="D226" s="187" t="s">
        <v>17</v>
      </c>
      <c r="E226" s="188"/>
      <c r="F226" s="188"/>
      <c r="G226" s="188"/>
      <c r="H226" s="189"/>
      <c r="I226" s="52">
        <v>8299200</v>
      </c>
      <c r="J226" s="52">
        <v>0</v>
      </c>
      <c r="K226" s="115">
        <v>8299200</v>
      </c>
    </row>
    <row r="227" spans="2:11" ht="12.75" customHeight="1">
      <c r="B227" s="107" t="s">
        <v>10</v>
      </c>
      <c r="C227" s="55"/>
      <c r="D227" s="198"/>
      <c r="E227" s="199"/>
      <c r="F227" s="199"/>
      <c r="G227" s="199"/>
      <c r="H227" s="200"/>
      <c r="I227" s="117"/>
      <c r="J227" s="118"/>
      <c r="K227" s="119"/>
    </row>
    <row r="228" spans="2:21" s="65" customFormat="1" ht="33.75">
      <c r="B228" s="13" t="s">
        <v>72</v>
      </c>
      <c r="C228" s="60" t="s">
        <v>12</v>
      </c>
      <c r="D228" s="5" t="s">
        <v>67</v>
      </c>
      <c r="E228" s="165" t="s">
        <v>71</v>
      </c>
      <c r="F228" s="149"/>
      <c r="G228" s="149"/>
      <c r="H228" s="150"/>
      <c r="I228" s="2">
        <v>-3777000</v>
      </c>
      <c r="J228" s="3"/>
      <c r="K228" s="61">
        <f>IF(IF(I228="",0,I228)=0,0,(IF(I228&gt;0,IF(J228&gt;I228,0,I228-J228),IF(J228&gt;I228,I228-J228,0))))</f>
        <v>-3777000</v>
      </c>
      <c r="L228" s="121"/>
      <c r="M228" s="63" t="str">
        <f>IF(D228="","000",D228)&amp;IF(E228="","00000000000000000",E228)</f>
        <v>00001030100050000810</v>
      </c>
      <c r="N228" s="64"/>
      <c r="O228" s="64"/>
      <c r="P228" s="64"/>
      <c r="Q228" s="64"/>
      <c r="R228" s="64"/>
      <c r="S228" s="64"/>
      <c r="T228" s="64"/>
      <c r="U228" s="64"/>
    </row>
    <row r="229" spans="2:21" s="65" customFormat="1" ht="45">
      <c r="B229" s="13" t="s">
        <v>73</v>
      </c>
      <c r="C229" s="60" t="s">
        <v>12</v>
      </c>
      <c r="D229" s="5" t="s">
        <v>67</v>
      </c>
      <c r="E229" s="165" t="s">
        <v>74</v>
      </c>
      <c r="F229" s="149"/>
      <c r="G229" s="149"/>
      <c r="H229" s="150"/>
      <c r="I229" s="2">
        <v>12076200</v>
      </c>
      <c r="J229" s="3"/>
      <c r="K229" s="61">
        <f>IF(IF(I229="",0,I229)=0,0,(IF(I229&gt;0,IF(J229&gt;I229,0,I229-J229),IF(J229&gt;I229,I229-J229,0))))</f>
        <v>12076200</v>
      </c>
      <c r="L229" s="121"/>
      <c r="M229" s="63" t="str">
        <f>IF(D229="","000",D229)&amp;IF(E229="","00000000000000000",E229)</f>
        <v>00001060502050000640</v>
      </c>
      <c r="N229" s="64"/>
      <c r="O229" s="64"/>
      <c r="P229" s="64"/>
      <c r="Q229" s="64"/>
      <c r="R229" s="64"/>
      <c r="S229" s="64"/>
      <c r="T229" s="64"/>
      <c r="U229" s="64"/>
    </row>
    <row r="230" spans="2:12" ht="6" customHeight="1" hidden="1">
      <c r="B230" s="120"/>
      <c r="C230" s="122"/>
      <c r="D230" s="123"/>
      <c r="E230" s="195"/>
      <c r="F230" s="196"/>
      <c r="G230" s="196"/>
      <c r="H230" s="197"/>
      <c r="I230" s="124"/>
      <c r="J230" s="125"/>
      <c r="K230" s="126"/>
      <c r="L230" s="127"/>
    </row>
    <row r="231" spans="2:11" ht="12.75" customHeight="1">
      <c r="B231" s="107" t="s">
        <v>35</v>
      </c>
      <c r="C231" s="55" t="s">
        <v>13</v>
      </c>
      <c r="D231" s="198" t="s">
        <v>17</v>
      </c>
      <c r="E231" s="199"/>
      <c r="F231" s="199"/>
      <c r="G231" s="199"/>
      <c r="H231" s="200"/>
      <c r="I231" s="52">
        <v>0</v>
      </c>
      <c r="J231" s="52">
        <v>0</v>
      </c>
      <c r="K231" s="14">
        <v>0</v>
      </c>
    </row>
    <row r="232" spans="2:11" ht="12.75" customHeight="1">
      <c r="B232" s="107" t="s">
        <v>10</v>
      </c>
      <c r="C232" s="55"/>
      <c r="D232" s="198"/>
      <c r="E232" s="199"/>
      <c r="F232" s="199"/>
      <c r="G232" s="199"/>
      <c r="H232" s="200"/>
      <c r="I232" s="117"/>
      <c r="J232" s="118"/>
      <c r="K232" s="119"/>
    </row>
    <row r="233" spans="2:21" s="65" customFormat="1" ht="12.75">
      <c r="B233" s="153"/>
      <c r="C233" s="154" t="s">
        <v>13</v>
      </c>
      <c r="D233" s="155"/>
      <c r="E233" s="216"/>
      <c r="F233" s="216"/>
      <c r="G233" s="216"/>
      <c r="H233" s="217"/>
      <c r="I233" s="157"/>
      <c r="J233" s="158"/>
      <c r="K233" s="159">
        <f>IF(IF(I233="",0,I233)=0,0,(IF(I233&gt;0,IF(J233&gt;I233,0,I233-J233),IF(J233&gt;I233,I233-J233,0))))</f>
        <v>0</v>
      </c>
      <c r="L233" s="160"/>
      <c r="M233" s="161" t="str">
        <f>IF(D233="","000",D233)&amp;IF(E233="","00000000000000000",E233)</f>
        <v>00000000000000000000</v>
      </c>
      <c r="N233" s="162"/>
      <c r="O233" s="162"/>
      <c r="P233" s="162"/>
      <c r="Q233" s="162"/>
      <c r="R233" s="162"/>
      <c r="S233" s="162"/>
      <c r="T233" s="162"/>
      <c r="U233" s="162"/>
    </row>
    <row r="234" spans="2:12" ht="6" customHeight="1" hidden="1">
      <c r="B234" s="120"/>
      <c r="C234" s="60"/>
      <c r="D234" s="123"/>
      <c r="E234" s="195"/>
      <c r="F234" s="196"/>
      <c r="G234" s="196"/>
      <c r="H234" s="197"/>
      <c r="I234" s="124"/>
      <c r="J234" s="125"/>
      <c r="K234" s="126"/>
      <c r="L234" s="127"/>
    </row>
    <row r="235" spans="2:11" ht="12.75" customHeight="1">
      <c r="B235" s="107" t="s">
        <v>16</v>
      </c>
      <c r="C235" s="55" t="s">
        <v>9</v>
      </c>
      <c r="D235" s="212" t="s">
        <v>53</v>
      </c>
      <c r="E235" s="213"/>
      <c r="F235" s="213"/>
      <c r="G235" s="213"/>
      <c r="H235" s="214"/>
      <c r="I235" s="52">
        <v>14909978.56</v>
      </c>
      <c r="J235" s="52">
        <v>-33627611.86</v>
      </c>
      <c r="K235" s="14">
        <f>IF(IF(I235="",0,I235)=0,0,(IF(I235&gt;0,IF(J235&gt;I235,0,I235-J235),IF(J235&gt;I235,I235-J235,0))))</f>
        <v>48537590.42</v>
      </c>
    </row>
    <row r="236" spans="2:11" ht="22.5">
      <c r="B236" s="107" t="s">
        <v>54</v>
      </c>
      <c r="C236" s="55" t="s">
        <v>9</v>
      </c>
      <c r="D236" s="212" t="s">
        <v>55</v>
      </c>
      <c r="E236" s="213"/>
      <c r="F236" s="213"/>
      <c r="G236" s="213"/>
      <c r="H236" s="214"/>
      <c r="I236" s="52">
        <v>14909978.56</v>
      </c>
      <c r="J236" s="52">
        <v>-33627611.86</v>
      </c>
      <c r="K236" s="14">
        <f>IF(IF(I236="",0,I236)=0,0,(IF(I236&gt;0,IF(J236&gt;I236,0,I236-J236),IF(J236&gt;I236,I236-J236,0))))</f>
        <v>48537590.42</v>
      </c>
    </row>
    <row r="237" spans="2:11" ht="35.25" customHeight="1">
      <c r="B237" s="107" t="s">
        <v>57</v>
      </c>
      <c r="C237" s="55" t="s">
        <v>9</v>
      </c>
      <c r="D237" s="212" t="s">
        <v>56</v>
      </c>
      <c r="E237" s="213"/>
      <c r="F237" s="213"/>
      <c r="G237" s="213"/>
      <c r="H237" s="214"/>
      <c r="I237" s="52">
        <v>0</v>
      </c>
      <c r="J237" s="52">
        <v>0</v>
      </c>
      <c r="K237" s="14">
        <f>IF(IF(I237="",0,I237)=0,0,(IF(I237&gt;0,IF(J237&gt;I237,0,I237-J237),IF(J237&gt;I237,I237-J237,0))))</f>
        <v>0</v>
      </c>
    </row>
    <row r="238" spans="2:13" ht="22.5">
      <c r="B238" s="147" t="s">
        <v>70</v>
      </c>
      <c r="C238" s="129" t="s">
        <v>14</v>
      </c>
      <c r="D238" s="6" t="s">
        <v>67</v>
      </c>
      <c r="E238" s="148" t="s">
        <v>69</v>
      </c>
      <c r="F238" s="148"/>
      <c r="G238" s="148"/>
      <c r="H238" s="164"/>
      <c r="I238" s="1">
        <v>-775827327.94</v>
      </c>
      <c r="J238" s="1">
        <v>-310091877.34</v>
      </c>
      <c r="K238" s="130" t="s">
        <v>17</v>
      </c>
      <c r="L238" s="131"/>
      <c r="M238" s="132" t="str">
        <f>IF(D238="","000",D238)&amp;IF(E238="","00000000000000000",E238)</f>
        <v>00001050201050000510</v>
      </c>
    </row>
    <row r="239" spans="2:13" ht="22.5">
      <c r="B239" s="147" t="s">
        <v>66</v>
      </c>
      <c r="C239" s="129" t="s">
        <v>15</v>
      </c>
      <c r="D239" s="6" t="s">
        <v>67</v>
      </c>
      <c r="E239" s="148" t="s">
        <v>68</v>
      </c>
      <c r="F239" s="148"/>
      <c r="G239" s="148"/>
      <c r="H239" s="164"/>
      <c r="I239" s="4">
        <v>790737306.5</v>
      </c>
      <c r="J239" s="4">
        <v>276464265.48</v>
      </c>
      <c r="K239" s="133" t="s">
        <v>17</v>
      </c>
      <c r="L239" s="134"/>
      <c r="M239" s="132" t="str">
        <f>IF(D239="","000",D239)&amp;IF(E239="","00000000000000000",E239)</f>
        <v>00001050201050000610</v>
      </c>
    </row>
    <row r="240" spans="2:12" ht="0.75" customHeight="1" thickBot="1">
      <c r="B240" s="92"/>
      <c r="C240" s="67"/>
      <c r="D240" s="135"/>
      <c r="E240" s="193"/>
      <c r="F240" s="193"/>
      <c r="G240" s="193"/>
      <c r="H240" s="202"/>
      <c r="I240" s="136"/>
      <c r="J240" s="136"/>
      <c r="K240" s="137"/>
      <c r="L240" s="21"/>
    </row>
    <row r="241" spans="2:13" ht="12.75">
      <c r="B241" s="92"/>
      <c r="C241" s="100"/>
      <c r="D241" s="29"/>
      <c r="E241" s="29"/>
      <c r="F241" s="29"/>
      <c r="G241" s="29"/>
      <c r="H241" s="29"/>
      <c r="I241" s="29"/>
      <c r="J241" s="29"/>
      <c r="K241" s="29"/>
      <c r="L241" s="138"/>
      <c r="M241" s="138"/>
    </row>
    <row r="242" spans="2:13" ht="21.75" customHeight="1">
      <c r="B242" s="139" t="s">
        <v>48</v>
      </c>
      <c r="C242" s="225"/>
      <c r="D242" s="225"/>
      <c r="E242" s="225"/>
      <c r="F242" s="100"/>
      <c r="G242" s="100"/>
      <c r="H242" s="29"/>
      <c r="I242" s="140" t="s">
        <v>50</v>
      </c>
      <c r="J242" s="141"/>
      <c r="K242" s="144"/>
      <c r="L242" s="138"/>
      <c r="M242" s="138"/>
    </row>
    <row r="243" spans="2:13" ht="12.75">
      <c r="B243" s="24" t="s">
        <v>46</v>
      </c>
      <c r="C243" s="224" t="s">
        <v>47</v>
      </c>
      <c r="D243" s="224"/>
      <c r="E243" s="224"/>
      <c r="F243" s="100"/>
      <c r="G243" s="100"/>
      <c r="H243" s="29"/>
      <c r="I243" s="29"/>
      <c r="J243" s="142" t="s">
        <v>51</v>
      </c>
      <c r="K243" s="100" t="s">
        <v>47</v>
      </c>
      <c r="L243" s="138"/>
      <c r="M243" s="138"/>
    </row>
    <row r="244" spans="2:13" ht="12.75">
      <c r="B244" s="24"/>
      <c r="C244" s="100"/>
      <c r="D244" s="29"/>
      <c r="E244" s="29"/>
      <c r="F244" s="29"/>
      <c r="G244" s="29"/>
      <c r="H244" s="29"/>
      <c r="I244" s="29"/>
      <c r="J244" s="29"/>
      <c r="K244" s="29"/>
      <c r="L244" s="138"/>
      <c r="M244" s="138"/>
    </row>
    <row r="245" spans="2:13" ht="21.75" customHeight="1">
      <c r="B245" s="24" t="s">
        <v>49</v>
      </c>
      <c r="C245" s="226"/>
      <c r="D245" s="226"/>
      <c r="E245" s="226"/>
      <c r="F245" s="143"/>
      <c r="G245" s="143"/>
      <c r="H245" s="29"/>
      <c r="I245" s="29"/>
      <c r="J245" s="29"/>
      <c r="K245" s="29"/>
      <c r="L245" s="138"/>
      <c r="M245" s="138"/>
    </row>
    <row r="246" spans="2:13" ht="12.75">
      <c r="B246" s="24" t="s">
        <v>46</v>
      </c>
      <c r="C246" s="224" t="s">
        <v>47</v>
      </c>
      <c r="D246" s="224"/>
      <c r="E246" s="224"/>
      <c r="F246" s="100"/>
      <c r="G246" s="100"/>
      <c r="H246" s="29"/>
      <c r="I246" s="29"/>
      <c r="J246" s="29"/>
      <c r="K246" s="29"/>
      <c r="L246" s="138"/>
      <c r="M246" s="138"/>
    </row>
    <row r="247" spans="2:13" ht="12.75">
      <c r="B247" s="24"/>
      <c r="C247" s="100"/>
      <c r="D247" s="29"/>
      <c r="E247" s="29"/>
      <c r="F247" s="29"/>
      <c r="G247" s="29"/>
      <c r="H247" s="29"/>
      <c r="I247" s="29"/>
      <c r="J247" s="29"/>
      <c r="K247" s="29"/>
      <c r="L247" s="138"/>
      <c r="M247" s="138"/>
    </row>
    <row r="248" spans="2:13" ht="12.75">
      <c r="B248" s="24" t="s">
        <v>31</v>
      </c>
      <c r="C248" s="100"/>
      <c r="D248" s="29"/>
      <c r="E248" s="29"/>
      <c r="F248" s="29"/>
      <c r="G248" s="29"/>
      <c r="H248" s="29"/>
      <c r="I248" s="29"/>
      <c r="J248" s="29"/>
      <c r="K248" s="29"/>
      <c r="L248" s="138"/>
      <c r="M248" s="138"/>
    </row>
    <row r="249" spans="2:13" ht="12.75">
      <c r="B249" s="92"/>
      <c r="C249" s="100"/>
      <c r="D249" s="29"/>
      <c r="E249" s="29"/>
      <c r="F249" s="29"/>
      <c r="G249" s="29"/>
      <c r="H249" s="29"/>
      <c r="I249" s="29"/>
      <c r="J249" s="29"/>
      <c r="K249" s="29"/>
      <c r="L249" s="138"/>
      <c r="M249" s="138"/>
    </row>
    <row r="250" spans="12:13" ht="12.75">
      <c r="L250" s="138"/>
      <c r="M250" s="138"/>
    </row>
    <row r="251" spans="12:13" ht="12.75">
      <c r="L251" s="138"/>
      <c r="M251" s="138"/>
    </row>
    <row r="252" spans="12:13" ht="12.75">
      <c r="L252" s="138"/>
      <c r="M252" s="138"/>
    </row>
    <row r="253" spans="12:13" ht="12.75">
      <c r="L253" s="138"/>
      <c r="M253" s="138"/>
    </row>
    <row r="254" spans="12:13" ht="12.75">
      <c r="L254" s="138"/>
      <c r="M254" s="138"/>
    </row>
    <row r="255" spans="12:13" ht="12.75">
      <c r="L255" s="138"/>
      <c r="M255" s="138"/>
    </row>
  </sheetData>
  <sheetProtection/>
  <mergeCells count="121">
    <mergeCell ref="E79:H79"/>
    <mergeCell ref="E80:H80"/>
    <mergeCell ref="E81:H81"/>
    <mergeCell ref="E82:H82"/>
    <mergeCell ref="E75:H75"/>
    <mergeCell ref="E76:H76"/>
    <mergeCell ref="E77:H77"/>
    <mergeCell ref="E78:H78"/>
    <mergeCell ref="E71:H71"/>
    <mergeCell ref="E72:H72"/>
    <mergeCell ref="E73:H73"/>
    <mergeCell ref="E74:H74"/>
    <mergeCell ref="E67:H67"/>
    <mergeCell ref="E68:H68"/>
    <mergeCell ref="E69:H69"/>
    <mergeCell ref="E70:H70"/>
    <mergeCell ref="E63:H63"/>
    <mergeCell ref="E64:H64"/>
    <mergeCell ref="E65:H65"/>
    <mergeCell ref="E66:H66"/>
    <mergeCell ref="E59:H59"/>
    <mergeCell ref="E60:H60"/>
    <mergeCell ref="E61:H61"/>
    <mergeCell ref="E62:H62"/>
    <mergeCell ref="E55:H55"/>
    <mergeCell ref="E56:H56"/>
    <mergeCell ref="E57:H57"/>
    <mergeCell ref="E58:H58"/>
    <mergeCell ref="E51:H51"/>
    <mergeCell ref="E52:H52"/>
    <mergeCell ref="E53:H53"/>
    <mergeCell ref="E54:H54"/>
    <mergeCell ref="E47:H47"/>
    <mergeCell ref="E48:H48"/>
    <mergeCell ref="E49:H49"/>
    <mergeCell ref="E50:H50"/>
    <mergeCell ref="E43:H43"/>
    <mergeCell ref="E44:H44"/>
    <mergeCell ref="E45:H45"/>
    <mergeCell ref="E46:H46"/>
    <mergeCell ref="E39:H39"/>
    <mergeCell ref="E40:H40"/>
    <mergeCell ref="E41:H41"/>
    <mergeCell ref="E42:H42"/>
    <mergeCell ref="E35:H35"/>
    <mergeCell ref="E36:H36"/>
    <mergeCell ref="E37:H37"/>
    <mergeCell ref="E38:H38"/>
    <mergeCell ref="E31:H31"/>
    <mergeCell ref="E32:H32"/>
    <mergeCell ref="E33:H33"/>
    <mergeCell ref="E34:H34"/>
    <mergeCell ref="E27:H27"/>
    <mergeCell ref="E28:H28"/>
    <mergeCell ref="E29:H29"/>
    <mergeCell ref="E30:H30"/>
    <mergeCell ref="E229:H229"/>
    <mergeCell ref="E18:H18"/>
    <mergeCell ref="E19:H19"/>
    <mergeCell ref="E20:H20"/>
    <mergeCell ref="E21:H21"/>
    <mergeCell ref="E22:H22"/>
    <mergeCell ref="E23:H23"/>
    <mergeCell ref="E24:H24"/>
    <mergeCell ref="E25:H25"/>
    <mergeCell ref="E26:H26"/>
    <mergeCell ref="J87:J89"/>
    <mergeCell ref="B87:B89"/>
    <mergeCell ref="E83:H83"/>
    <mergeCell ref="E230:H230"/>
    <mergeCell ref="D91:H91"/>
    <mergeCell ref="D87:H89"/>
    <mergeCell ref="D223:H223"/>
    <mergeCell ref="D224:H224"/>
    <mergeCell ref="D225:H225"/>
    <mergeCell ref="D226:H226"/>
    <mergeCell ref="C12:C14"/>
    <mergeCell ref="J12:J14"/>
    <mergeCell ref="B12:B14"/>
    <mergeCell ref="D12:H14"/>
    <mergeCell ref="K220:K222"/>
    <mergeCell ref="B2:J2"/>
    <mergeCell ref="C6:I6"/>
    <mergeCell ref="C7:I7"/>
    <mergeCell ref="C4:E4"/>
    <mergeCell ref="H4:I4"/>
    <mergeCell ref="D15:H15"/>
    <mergeCell ref="B10:K10"/>
    <mergeCell ref="K12:K14"/>
    <mergeCell ref="I12:I14"/>
    <mergeCell ref="I220:I222"/>
    <mergeCell ref="D220:H222"/>
    <mergeCell ref="B220:B222"/>
    <mergeCell ref="C220:C222"/>
    <mergeCell ref="D16:H16"/>
    <mergeCell ref="D17:H17"/>
    <mergeCell ref="D90:H90"/>
    <mergeCell ref="B218:K218"/>
    <mergeCell ref="D92:H92"/>
    <mergeCell ref="I87:I89"/>
    <mergeCell ref="C87:C89"/>
    <mergeCell ref="B85:K85"/>
    <mergeCell ref="K87:K89"/>
    <mergeCell ref="J220:J222"/>
    <mergeCell ref="D216:H216"/>
    <mergeCell ref="C246:E246"/>
    <mergeCell ref="D227:H227"/>
    <mergeCell ref="D231:H231"/>
    <mergeCell ref="D232:H232"/>
    <mergeCell ref="C242:E242"/>
    <mergeCell ref="C245:E245"/>
    <mergeCell ref="D235:H235"/>
    <mergeCell ref="D237:H237"/>
    <mergeCell ref="C243:E243"/>
    <mergeCell ref="D236:H236"/>
    <mergeCell ref="E238:H238"/>
    <mergeCell ref="E233:H233"/>
    <mergeCell ref="E234:H234"/>
    <mergeCell ref="E240:H240"/>
    <mergeCell ref="E239:H239"/>
    <mergeCell ref="E228:H228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83" max="255" man="1"/>
    <brk id="2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2009-02-13T09:10:05Z</dcterms:created>
  <dcterms:modified xsi:type="dcterms:W3CDTF">2023-05-10T12:02:43Z</dcterms:modified>
  <cp:category/>
  <cp:version/>
  <cp:contentType/>
  <cp:contentStatus/>
</cp:coreProperties>
</file>