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<sst xmlns="http://schemas.openxmlformats.org/spreadsheetml/2006/main" count="2775" uniqueCount="865">
  <si>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</si>
  <si>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</si>
  <si>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</si>
  <si>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</si>
  <si>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</si>
  <si>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</si>
  <si>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</si>
  <si>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</si>
  <si>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</si>
  <si>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</si>
  <si>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</si>
  <si>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</si>
  <si>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</si>
  <si>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</si>
  <si>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</si>
  <si>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</si>
  <si>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</si>
  <si>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</si>
  <si>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</si>
  <si>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</si>
  <si>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</si>
  <si>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</si>
  <si>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</si>
  <si>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</si>
  <si>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</si>
  <si>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</si>
  <si>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</si>
  <si>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</si>
  <si>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</si>
  <si>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</si>
  <si>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</si>
  <si>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</si>
  <si>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</si>
  <si>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</si>
  <si>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</si>
  <si>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</si>
  <si>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</si>
  <si>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</si>
  <si>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</si>
  <si>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</si>
  <si>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</si>
  <si>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</si>
  <si>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</si>
  <si>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</si>
  <si>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</si>
  <si>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</si>
  <si>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</si>
  <si>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</si>
  <si>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</si>
  <si>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</si>
  <si>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</si>
  <si>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</si>
  <si>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</si>
  <si>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</si>
  <si>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</si>
  <si>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</si>
  <si>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</si>
  <si>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</si>
  <si>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</si>
  <si>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</si>
  <si>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</si>
  <si>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Пестовского муниципального района</t>
  </si>
  <si>
    <t>01 декабря 2021 г.</t>
  </si>
  <si>
    <t>Комитет финансов Администрации Пестовского муниципального района (ПБС)</t>
  </si>
  <si>
    <t>МЕСЯЦ</t>
  </si>
  <si>
    <t>3</t>
  </si>
  <si>
    <t>01.12.2021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</si>
  <si>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</si>
  <si>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</si>
  <si>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</si>
  <si>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</si>
  <si>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</si>
  <si>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</si>
  <si>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</si>
  <si>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</si>
  <si>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</si>
  <si>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</si>
  <si>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муниципальных районов</t>
  </si>
  <si>
    <t>01050201050000610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</si>
  <si>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</si>
  <si>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</si>
  <si>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</si>
  <si>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</si>
  <si>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</si>
  <si>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</si>
  <si>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</si>
  <si>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</si>
  <si>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</si>
  <si>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01050201050000510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</si>
  <si>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</si>
  <si>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</si>
  <si>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</si>
  <si>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</si>
  <si>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</si>
  <si>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</si>
  <si>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</si>
  <si>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Привлечение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</si>
  <si>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</si>
  <si>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</si>
  <si>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</si>
  <si>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</si>
  <si>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</si>
  <si>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Привлечение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</si>
  <si>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</si>
  <si>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</si>
  <si>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</si>
  <si>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Бюджетные кредиты из других бюджетов бюджетной системы Российской Федерации</t>
  </si>
  <si>
    <t>01030000000000000</t>
  </si>
  <si>
    <t>i2_00001030000000000000</t>
  </si>
  <si>
    <t>Бюджетные кредиты из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</si>
  <si>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</si>
  <si>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</si>
  <si>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</si>
  <si>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</si>
  <si>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</si>
  <si>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</si>
  <si>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</si>
  <si>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</si>
  <si>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</si>
  <si>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</si>
  <si>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</si>
  <si>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01030100050000810</t>
  </si>
  <si>
    <t>Иные источники внутреннего финансирования дефицитов бюджетов</t>
  </si>
  <si>
    <t>01060000000000000</t>
  </si>
  <si>
    <t>i2_00001060000000000000</t>
  </si>
  <si>
    <t>Бюджетные кредиты, предоставленные внутри страны в валюте Российской Федерации</t>
  </si>
  <si>
    <t>01060500000000000</t>
  </si>
  <si>
    <t>i2_00001060500000000000</t>
  </si>
  <si>
    <t>Предоставление бюджетных кредитов внутри страны в валюте Российской Федерации</t>
  </si>
  <si>
    <t>01060500000000500</t>
  </si>
  <si>
    <t>i2_00001060500000000500</t>
  </si>
  <si>
    <t>Возврат бюджетных кредитов, предоставленных внутри страны в валюте Российской Федерации</t>
  </si>
  <si>
    <t>01060500000000600</t>
  </si>
  <si>
    <t>i2_00001060500000000600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</si>
  <si>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</si>
  <si>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01060502000000500</t>
  </si>
  <si>
    <t>i2_00001060502000000500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</si>
  <si>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</si>
  <si>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01060502000000600</t>
  </si>
  <si>
    <t>i2_00001060502000000600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</si>
  <si>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</si>
  <si>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</si>
  <si>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</si>
  <si>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01060502050000640</t>
  </si>
  <si>
    <t>ОБЩЕГОСУДАРСТВЕННЫЕ ВОПРОСЫ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</si>
  <si>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</si>
  <si>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</si>
  <si>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</si>
  <si>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</si>
  <si>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</si>
  <si>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</si>
  <si>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i6_00001020000000000100</t>
  </si>
  <si>
    <t>100</t>
  </si>
  <si>
    <t>Расходы на выплаты персоналу государственных (муниципальных) органов</t>
  </si>
  <si>
    <t>i6_00001020000000000120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</si>
  <si>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</si>
  <si>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</si>
  <si>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</si>
  <si>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</si>
  <si>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</si>
  <si>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</si>
  <si>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</si>
  <si>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</si>
  <si>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i3_00001030000000000000</t>
  </si>
  <si>
    <t>0103</t>
  </si>
  <si>
    <t>i6_00001030000000000100</t>
  </si>
  <si>
    <t>i6_00001030000000000120</t>
  </si>
  <si>
    <t>Закупка товаров, работ и услуг для обеспечения государственных (муниципальных) нужд</t>
  </si>
  <si>
    <t>i6_00001030000000000200</t>
  </si>
  <si>
    <t>Иные закупки товаров, работ и услуг для обеспечения государственных (муниципальных) нужд</t>
  </si>
  <si>
    <t>i6_00001030000000000240</t>
  </si>
  <si>
    <t>240</t>
  </si>
  <si>
    <t>Прочая закупка товаров, работ и услуг</t>
  </si>
  <si>
    <t>244</t>
  </si>
  <si>
    <t>Иные бюджетные ассигнования</t>
  </si>
  <si>
    <t>i6_00001030000000000800</t>
  </si>
  <si>
    <t>800</t>
  </si>
  <si>
    <t>Уплата налогов, сборов и иных платежей</t>
  </si>
  <si>
    <t>i6_00001030000000000850</t>
  </si>
  <si>
    <t>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</si>
  <si>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</si>
  <si>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</si>
  <si>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</si>
  <si>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</si>
  <si>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</si>
  <si>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i6_00001040000000000100</t>
  </si>
  <si>
    <t>i6_00001040000000000120</t>
  </si>
  <si>
    <t>i6_00001040000000000200</t>
  </si>
  <si>
    <t>i6_00001040000000000240</t>
  </si>
  <si>
    <t>Закупка энергетических ресурсов</t>
  </si>
  <si>
    <t>247</t>
  </si>
  <si>
    <t>Межбюджетные трансферты</t>
  </si>
  <si>
    <t>i6_00001040000000000500</t>
  </si>
  <si>
    <t>Иные межбюджетные трансферты</t>
  </si>
  <si>
    <t>540</t>
  </si>
  <si>
    <t>i6_00001040000000000800</t>
  </si>
  <si>
    <t>i6_00001040000000000850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</si>
  <si>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</si>
  <si>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</si>
  <si>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</si>
  <si>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</si>
  <si>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</si>
  <si>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i3_00001050000000000000</t>
  </si>
  <si>
    <t>0105</t>
  </si>
  <si>
    <t>i6_00001050000000000200</t>
  </si>
  <si>
    <t>i6_00001050000000000240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</si>
  <si>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</si>
  <si>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</si>
  <si>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</si>
  <si>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i6_00001060000000000100</t>
  </si>
  <si>
    <t>i6_00001060000000000120</t>
  </si>
  <si>
    <t>i6_00001060000000000200</t>
  </si>
  <si>
    <t>i6_00001060000000000240</t>
  </si>
  <si>
    <t>i6_00001060000000000800</t>
  </si>
  <si>
    <t>i6_00001060000000000850</t>
  </si>
  <si>
    <t>Резервные фонды</t>
  </si>
  <si>
    <t>i3_00001110000000000000</t>
  </si>
  <si>
    <t>0111</t>
  </si>
  <si>
    <t>i6_00001110000000000800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</si>
  <si>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</si>
  <si>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</si>
  <si>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</si>
  <si>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</si>
  <si>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</si>
  <si>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i6_00001130000000000100</t>
  </si>
  <si>
    <t>i6_00001130000000000120</t>
  </si>
  <si>
    <t>i6_00001130000000000200</t>
  </si>
  <si>
    <t>i6_00001130000000000240</t>
  </si>
  <si>
    <t>Социальное обеспечение и иные выплаты населению</t>
  </si>
  <si>
    <t>i6_00001130000000000300</t>
  </si>
  <si>
    <t>300</t>
  </si>
  <si>
    <t>Иные выплаты населению</t>
  </si>
  <si>
    <t>360</t>
  </si>
  <si>
    <t>i6_00001130000000000500</t>
  </si>
  <si>
    <t>Субвенции</t>
  </si>
  <si>
    <t>530</t>
  </si>
  <si>
    <t>i6_00001130000000000800</t>
  </si>
  <si>
    <t>Исполнение судебных актов</t>
  </si>
  <si>
    <t>i6_00001130000000000830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</si>
  <si>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</si>
  <si>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</si>
  <si>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</si>
  <si>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i6_00001130000000000850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</si>
  <si>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</si>
  <si>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</si>
  <si>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</si>
  <si>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</si>
  <si>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</si>
  <si>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</si>
  <si>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i6_00002030000000000500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</si>
  <si>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</si>
  <si>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</si>
  <si>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</si>
  <si>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</si>
  <si>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i3_00003100000000000000</t>
  </si>
  <si>
    <t>0310</t>
  </si>
  <si>
    <t>i6_00003100000000000100</t>
  </si>
  <si>
    <t>i6_00003100000000000120</t>
  </si>
  <si>
    <t>i6_00003100000000000200</t>
  </si>
  <si>
    <t>i6_00003100000000000240</t>
  </si>
  <si>
    <t>Предоставление субсидий бюджетным, автономным учреждениям и иным некоммерческим организациям</t>
  </si>
  <si>
    <t>i6_00003100000000000600</t>
  </si>
  <si>
    <t>600</t>
  </si>
  <si>
    <t>Субсидии бюджетным учреждениям</t>
  </si>
  <si>
    <t>i6_00003100000000000610</t>
  </si>
  <si>
    <t>610</t>
  </si>
  <si>
    <t>Субсидии бюджетным учреждениям на иные цели</t>
  </si>
  <si>
    <t>612</t>
  </si>
  <si>
    <t>НАЦИОНАЛЬНАЯ ЭКОНОМИКА</t>
  </si>
  <si>
    <t>i2_00004000000000000000</t>
  </si>
  <si>
    <t>0400</t>
  </si>
  <si>
    <t>Сельское хозяйство и рыболовство</t>
  </si>
  <si>
    <t>i3_00004050000000000000</t>
  </si>
  <si>
    <t>0405</t>
  </si>
  <si>
    <t>i6_00004050000000000200</t>
  </si>
  <si>
    <t>i6_00004050000000000240</t>
  </si>
  <si>
    <t>Транспорт</t>
  </si>
  <si>
    <t>i3_00004080000000000000</t>
  </si>
  <si>
    <t>0408</t>
  </si>
  <si>
    <t>i6_00004080000000000200</t>
  </si>
  <si>
    <t>i6_00004080000000000240</t>
  </si>
  <si>
    <t>Дорожное хозяйство (дорожные фонды)</t>
  </si>
  <si>
    <t>i3_00004090000000000000</t>
  </si>
  <si>
    <t>0409</t>
  </si>
  <si>
    <t>i6_00004090000000000200</t>
  </si>
  <si>
    <t>i6_00004090000000000240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</si>
  <si>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</si>
  <si>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</si>
  <si>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i6_00004090000000000500</t>
  </si>
  <si>
    <t>Другие вопросы в области национальной экономики</t>
  </si>
  <si>
    <t>i3_00004120000000000000</t>
  </si>
  <si>
    <t>0412</t>
  </si>
  <si>
    <t>i6_00004120000000000200</t>
  </si>
  <si>
    <t>i6_00004120000000000240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</si>
  <si>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</si>
  <si>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</si>
  <si>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</si>
  <si>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</si>
  <si>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</si>
  <si>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</si>
  <si>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i6_00005010000000000200</t>
  </si>
  <si>
    <t>i6_00005010000000000240</t>
  </si>
  <si>
    <t>Коммунальное хозяйство</t>
  </si>
  <si>
    <t>i3_00005020000000000000</t>
  </si>
  <si>
    <t>0502</t>
  </si>
  <si>
    <t>i6_00005020000000000200</t>
  </si>
  <si>
    <t>i6_00005020000000000240</t>
  </si>
  <si>
    <t>Капитальные вложения в объекты государственной (муниципальной) собственности</t>
  </si>
  <si>
    <t>i6_00005020000000000400</t>
  </si>
  <si>
    <t>400</t>
  </si>
  <si>
    <t>Бюджетные инвестиции</t>
  </si>
  <si>
    <t>i6_00005020000000000410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</si>
  <si>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</si>
  <si>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</si>
  <si>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</si>
  <si>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</si>
  <si>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i3_00005030000000000000</t>
  </si>
  <si>
    <t>0503</t>
  </si>
  <si>
    <t>i6_00005030000000000200</t>
  </si>
  <si>
    <t>i6_00005030000000000240</t>
  </si>
  <si>
    <t>Другие вопросы в области жилищно-коммунального хозяйства</t>
  </si>
  <si>
    <t>i3_00005050000000000000</t>
  </si>
  <si>
    <t>0505</t>
  </si>
  <si>
    <t>i6_00005050000000000600</t>
  </si>
  <si>
    <t>i6_00005050000000000610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</si>
  <si>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</si>
  <si>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</si>
  <si>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ОХРАНА ОКРУЖАЮЩЕЙ СРЕДЫ</t>
  </si>
  <si>
    <t>i2_00006000000000000000</t>
  </si>
  <si>
    <t>0600</t>
  </si>
  <si>
    <t>Другие вопросы в области охраны окружающей среды</t>
  </si>
  <si>
    <t>i3_00006050000000000000</t>
  </si>
  <si>
    <t>0605</t>
  </si>
  <si>
    <t>i6_00006050000000000600</t>
  </si>
  <si>
    <t>i6_00006050000000000610</t>
  </si>
  <si>
    <t>ОБРАЗОВАНИЕ</t>
  </si>
  <si>
    <t>i2_00007000000000000000</t>
  </si>
  <si>
    <t>0700</t>
  </si>
  <si>
    <t>Дошкольное образование</t>
  </si>
  <si>
    <t>i3_00007010000000000000</t>
  </si>
  <si>
    <t>0701</t>
  </si>
  <si>
    <t>i6_00007010000000000300</t>
  </si>
  <si>
    <t>Социальные выплаты гражданам, кроме публичных нормативных социальных выплат</t>
  </si>
  <si>
    <t>i6_00007010000000000320</t>
  </si>
  <si>
    <t>320</t>
  </si>
  <si>
    <t>Приобретение товаров, работ, услуг в пользу граждан в целях их социального обеспечения</t>
  </si>
  <si>
    <t>323</t>
  </si>
  <si>
    <t>i6_00007010000000000600</t>
  </si>
  <si>
    <t>i6_00007010000000000610</t>
  </si>
  <si>
    <t>Субсидии автономным учреждениям</t>
  </si>
  <si>
    <t>i6_00007010000000000620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</si>
  <si>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</si>
  <si>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</si>
  <si>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</si>
  <si>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</si>
  <si>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</si>
  <si>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i3_00007020000000000000</t>
  </si>
  <si>
    <t>0702</t>
  </si>
  <si>
    <t>i6_00007020000000000300</t>
  </si>
  <si>
    <t>i6_00007020000000000320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</si>
  <si>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</si>
  <si>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</si>
  <si>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i6_00007020000000000600</t>
  </si>
  <si>
    <t>i6_00007020000000000610</t>
  </si>
  <si>
    <t>i6_00007020000000000620</t>
  </si>
  <si>
    <t>Дополнительное образование детей</t>
  </si>
  <si>
    <t>i3_00007030000000000000</t>
  </si>
  <si>
    <t>0703</t>
  </si>
  <si>
    <t>i6_00007030000000000600</t>
  </si>
  <si>
    <t>i6_00007030000000000610</t>
  </si>
  <si>
    <t>i6_00007030000000000620</t>
  </si>
  <si>
    <t>Молодежная политика</t>
  </si>
  <si>
    <t>i3_00007070000000000000</t>
  </si>
  <si>
    <t>0707</t>
  </si>
  <si>
    <t>i6_00007070000000000200</t>
  </si>
  <si>
    <t>i6_00007070000000000240</t>
  </si>
  <si>
    <t>i6_00007070000000000600</t>
  </si>
  <si>
    <t>i6_00007070000000000610</t>
  </si>
  <si>
    <t>i6_00007070000000000620</t>
  </si>
  <si>
    <t>Другие вопросы в области образования</t>
  </si>
  <si>
    <t>i3_00007090000000000000</t>
  </si>
  <si>
    <t>0709</t>
  </si>
  <si>
    <t>i6_00007090000000000100</t>
  </si>
  <si>
    <t>Расходы на выплаты персоналу казенных учреждений</t>
  </si>
  <si>
    <t>i6_00007090000000000110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</si>
  <si>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</si>
  <si>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</si>
  <si>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</si>
  <si>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</si>
  <si>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</si>
  <si>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</si>
  <si>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</si>
  <si>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</si>
  <si>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</si>
  <si>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i6_00007090000000000120</t>
  </si>
  <si>
    <t>i6_00007090000000000200</t>
  </si>
  <si>
    <t>i6_00007090000000000240</t>
  </si>
  <si>
    <t>i6_00007090000000000800</t>
  </si>
  <si>
    <t>i6_00007090000000000850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</si>
  <si>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</si>
  <si>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</si>
  <si>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</si>
  <si>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</si>
  <si>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</si>
  <si>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</si>
  <si>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i6_00008010000000000200</t>
  </si>
  <si>
    <t>i6_00008010000000000240</t>
  </si>
  <si>
    <t>i6_00008010000000000600</t>
  </si>
  <si>
    <t>i6_00008010000000000610</t>
  </si>
  <si>
    <t>i6_00008010000000000620</t>
  </si>
  <si>
    <t>Другие вопросы в области культуры, кинематографии</t>
  </si>
  <si>
    <t>i3_00008040000000000000</t>
  </si>
  <si>
    <t>0804</t>
  </si>
  <si>
    <t>i6_00008040000000000100</t>
  </si>
  <si>
    <t>i6_00008040000000000110</t>
  </si>
  <si>
    <t>i6_00008040000000000120</t>
  </si>
  <si>
    <t>i6_00008040000000000200</t>
  </si>
  <si>
    <t>i6_00008040000000000240</t>
  </si>
  <si>
    <t>i6_00008040000000000800</t>
  </si>
  <si>
    <t>i6_00008040000000000830</t>
  </si>
  <si>
    <t>i6_00008040000000000850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</si>
  <si>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</si>
  <si>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</si>
  <si>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</si>
  <si>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</si>
  <si>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</si>
  <si>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</si>
  <si>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i6_00010010000000000200</t>
  </si>
  <si>
    <t>i6_00010010000000000240</t>
  </si>
  <si>
    <t>i6_00010010000000000300</t>
  </si>
  <si>
    <t>Публичные нормативные социальные выплаты гражданам</t>
  </si>
  <si>
    <t>i6_00010010000000000310</t>
  </si>
  <si>
    <t>310</t>
  </si>
  <si>
    <t>Иные пенсии, социальные доплаты к пенсиям</t>
  </si>
  <si>
    <t>312</t>
  </si>
  <si>
    <t>Охрана семьи и детства</t>
  </si>
  <si>
    <t>i3_00010040000000000000</t>
  </si>
  <si>
    <t>1004</t>
  </si>
  <si>
    <t>i6_00010040000000000300</t>
  </si>
  <si>
    <t>i6_00010040000000000310</t>
  </si>
  <si>
    <t>Пособия, компенсации, меры социальной поддержки по публичным нормативным обязательствам</t>
  </si>
  <si>
    <t>313</t>
  </si>
  <si>
    <t>i6_00010040000000000320</t>
  </si>
  <si>
    <t>Субсидии гражданам на приобретение жилья</t>
  </si>
  <si>
    <t>322</t>
  </si>
  <si>
    <t>i6_00010040000000000400</t>
  </si>
  <si>
    <t>i6_00010040000000000410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</si>
  <si>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</si>
  <si>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</si>
  <si>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</si>
  <si>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</si>
  <si>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</si>
  <si>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</si>
  <si>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</si>
  <si>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</si>
  <si>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i6_00011010000000000600</t>
  </si>
  <si>
    <t>i6_00011010000000000610</t>
  </si>
  <si>
    <t>Спорт высших достижений</t>
  </si>
  <si>
    <t>i3_00011030000000000000</t>
  </si>
  <si>
    <t>1103</t>
  </si>
  <si>
    <t>i6_00011030000000000600</t>
  </si>
  <si>
    <t>i6_00011030000000000610</t>
  </si>
  <si>
    <t>Другие вопросы в области физической культуры и спорта</t>
  </si>
  <si>
    <t>i3_00011050000000000000</t>
  </si>
  <si>
    <t>1105</t>
  </si>
  <si>
    <t>i6_00011050000000000100</t>
  </si>
  <si>
    <t>i6_00011050000000000120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</si>
  <si>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</si>
  <si>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</si>
  <si>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i6_00011050000000000200</t>
  </si>
  <si>
    <t>i6_00011050000000000240</t>
  </si>
  <si>
    <t>i6_00011050000000000800</t>
  </si>
  <si>
    <t>i6_00011050000000000850</t>
  </si>
  <si>
    <t>ОБСЛУЖИВАНИЕ ГОСУДАРСТВЕННОГО (МУНИЦИПАЛЬНОГО) ДОЛГА</t>
  </si>
  <si>
    <t>i2_00013000000000000000</t>
  </si>
  <si>
    <t>1300</t>
  </si>
  <si>
    <t>Обслуживание государственного (муниципального) внутреннего долга</t>
  </si>
  <si>
    <t>i3_00013010000000000000</t>
  </si>
  <si>
    <t>1301</t>
  </si>
  <si>
    <t>Обслуживание государственного (муниципального) долга</t>
  </si>
  <si>
    <t>i6_00013010000000000700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</si>
  <si>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</si>
  <si>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</si>
  <si>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</si>
  <si>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i2_00014000000000000000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</si>
  <si>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</si>
  <si>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</si>
  <si>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i3_00014010000000000000</t>
  </si>
  <si>
    <t>1401</t>
  </si>
  <si>
    <t>i6_00014010000000000500</t>
  </si>
  <si>
    <t>Дотации</t>
  </si>
  <si>
    <t>i6_00014010000000000510</t>
  </si>
  <si>
    <t>510</t>
  </si>
  <si>
    <t>Дотации на выравнивание бюджетной обеспеченности</t>
  </si>
  <si>
    <t>511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</si>
  <si>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</si>
  <si>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</si>
  <si>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</si>
  <si>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</si>
  <si>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</si>
  <si>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</si>
  <si>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</si>
  <si>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</si>
  <si>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</si>
  <si>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</si>
  <si>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</si>
  <si>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</si>
  <si>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</si>
  <si>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</si>
  <si>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</si>
  <si>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</si>
  <si>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</si>
  <si>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10102080010000110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</si>
  <si>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</si>
  <si>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</si>
  <si>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</si>
  <si>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</si>
  <si>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</si>
  <si>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</si>
  <si>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</si>
  <si>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</si>
  <si>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</si>
  <si>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</si>
  <si>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</si>
  <si>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</si>
  <si>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</si>
  <si>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</si>
  <si>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</si>
  <si>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</si>
  <si>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</si>
  <si>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</si>
  <si>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</si>
  <si>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</si>
  <si>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</si>
  <si>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</si>
  <si>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</si>
  <si>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</si>
  <si>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</si>
  <si>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</si>
  <si>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</si>
  <si>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</si>
  <si>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</si>
  <si>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Налог, взимаемый в связи с применением упрощенной системы налогообложения</t>
  </si>
  <si>
    <t>10501000000000110</t>
  </si>
  <si>
    <t>i2_00010501000000000110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</si>
  <si>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</si>
  <si>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</si>
  <si>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i2_00010501010010000110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</si>
  <si>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</si>
  <si>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</si>
  <si>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</si>
  <si>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i2_00010501020010000110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</si>
  <si>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</si>
  <si>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</si>
  <si>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Единый налог на вмененный доход для отдельных видов деятельности</t>
  </si>
  <si>
    <t>10502000020000110</t>
  </si>
  <si>
    <t>i2_00010502000020000110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</si>
  <si>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</si>
  <si>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</si>
  <si>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</si>
  <si>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</si>
  <si>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</si>
  <si>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i2_00010503000010000110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</si>
  <si>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</si>
  <si>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</si>
  <si>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</si>
  <si>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i2_00010504000020000110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</si>
  <si>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</si>
  <si>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10504020020000110</t>
  </si>
  <si>
    <t>ГОСУДАРСТВЕННАЯ ПОШЛИНА</t>
  </si>
  <si>
    <t>10800000000000000</t>
  </si>
  <si>
    <t>i2_00010800000000000000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</si>
  <si>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</si>
  <si>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</si>
  <si>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i2_00010803000010000110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</si>
  <si>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</si>
  <si>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</si>
  <si>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</si>
  <si>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</si>
  <si>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i2_00010807000010000110</t>
  </si>
  <si>
    <t>Государственная пошлина за выдачу разрешения на установку рекламной конструкции</t>
  </si>
  <si>
    <t>10807150010000110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</si>
  <si>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</si>
  <si>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</si>
  <si>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</si>
  <si>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Проценты, полученные от предоставления бюджетных кредитов внутри страны</t>
  </si>
  <si>
    <t>11103000000000120</t>
  </si>
  <si>
    <t>i2_00011103000000000120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</si>
  <si>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</si>
  <si>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</si>
  <si>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</si>
  <si>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</si>
  <si>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</si>
  <si>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</si>
  <si>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</si>
  <si>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</si>
  <si>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</si>
  <si>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</si>
  <si>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</si>
  <si>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</si>
  <si>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</si>
  <si>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</si>
  <si>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</si>
  <si>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</si>
  <si>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</si>
  <si>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ПЛАТЕЖИ ПРИ ПОЛЬЗОВАНИИ ПРИРОДНЫМИ РЕСУРСАМИ</t>
  </si>
  <si>
    <t>11200000000000000</t>
  </si>
  <si>
    <t>i2_00011200000000000000</t>
  </si>
  <si>
    <t>Плата за негативное воздействие на окружающую среду</t>
  </si>
  <si>
    <t>11201000010000120</t>
  </si>
  <si>
    <t>i2_00011201000010000120</t>
  </si>
  <si>
    <t>Плата за выбросы загрязняющих веществ в атмосферный воздух стационарными объектами &lt;7&gt;</t>
  </si>
  <si>
    <t>11201010010000120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</si>
  <si>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</si>
  <si>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</si>
  <si>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</si>
  <si>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</si>
  <si>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i2_00011201040010000120</t>
  </si>
  <si>
    <t>Плата за размещение отходов производства</t>
  </si>
  <si>
    <t>11201041010000120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</si>
  <si>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</si>
  <si>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</si>
  <si>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</si>
  <si>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</si>
  <si>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</si>
  <si>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</si>
  <si>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</si>
  <si>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</si>
  <si>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</si>
  <si>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муниципальных районов</t>
  </si>
  <si>
    <t>11302995050000130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</si>
  <si>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</si>
  <si>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</si>
  <si>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</si>
  <si>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</si>
  <si>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</si>
  <si>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</si>
  <si>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</si>
  <si>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</si>
  <si>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i2_00011402050050000410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</si>
  <si>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</si>
  <si>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</si>
  <si>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</si>
  <si>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</si>
  <si>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</si>
  <si>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</si>
  <si>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</si>
  <si>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</si>
  <si>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</si>
  <si>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</si>
  <si>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</si>
  <si>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</si>
  <si>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</si>
  <si>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</si>
  <si>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</si>
  <si>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</si>
  <si>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</si>
  <si>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i2_00011601000010000140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</si>
  <si>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</si>
  <si>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11601050010000140</t>
  </si>
  <si>
    <t>i2_00011601050010000140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</si>
  <si>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</si>
  <si>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</si>
  <si>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</si>
  <si>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11601060010000140</t>
  </si>
  <si>
    <t>i2_00011601060010000140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</si>
  <si>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</si>
  <si>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</si>
  <si>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</si>
  <si>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11601070010000140</t>
  </si>
  <si>
    <t>i2_00011601070010000140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</si>
  <si>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</si>
  <si>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</si>
  <si>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</si>
  <si>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</si>
  <si>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</si>
  <si>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11601080010000140</t>
  </si>
  <si>
    <t>i2_00011601080010000140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</si>
  <si>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</si>
  <si>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11601083010000140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</si>
  <si>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</si>
  <si>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11601110010000140</t>
  </si>
  <si>
    <t>i2_00011601110010000140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</si>
  <si>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</si>
  <si>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</si>
  <si>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</si>
  <si>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11601130010000140</t>
  </si>
  <si>
    <t>i2_00011601130010000140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</si>
  <si>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</si>
  <si>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</si>
  <si>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</si>
  <si>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11601140010000140</t>
  </si>
  <si>
    <t>i2_00011601140010000140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</si>
  <si>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</si>
  <si>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</si>
  <si>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</si>
  <si>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11601150010000140</t>
  </si>
  <si>
    <t>i2_00011601150010000140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</si>
  <si>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</si>
  <si>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</si>
  <si>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</si>
  <si>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11601190010000140</t>
  </si>
  <si>
    <t>i2_00011601190010000140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</si>
  <si>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</si>
  <si>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</si>
  <si>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</si>
  <si>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11601200010000140</t>
  </si>
  <si>
    <t>i2_00011601200010000140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</si>
  <si>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</si>
  <si>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</si>
  <si>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</si>
  <si>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11601330000000140</t>
  </si>
  <si>
    <t>i2_00011601330000000140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</si>
  <si>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</si>
  <si>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11601333010000140</t>
  </si>
  <si>
    <t>Платежи в целях возмещения причиненного ущерба (убытков)</t>
  </si>
  <si>
    <t>11610000000000140</t>
  </si>
  <si>
    <t>i2_00011610000000000140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</si>
  <si>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</si>
  <si>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11610120000000140</t>
  </si>
  <si>
    <t>i2_00011610120000000140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</si>
  <si>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</si>
  <si>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</si>
  <si>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</si>
  <si>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11610129010000140</t>
  </si>
  <si>
    <t>Платежи, уплачиваемые в целях возмещения вреда</t>
  </si>
  <si>
    <t>11611000010000140</t>
  </si>
  <si>
    <t>i2_00011611000010000140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</si>
  <si>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</si>
  <si>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11611050010000140</t>
  </si>
  <si>
    <t>ПРОЧИЕ НЕНАЛОГОВЫЕ ДОХОДЫ</t>
  </si>
  <si>
    <t>11700000000000000</t>
  </si>
  <si>
    <t>i2_00011700000000000000</t>
  </si>
  <si>
    <t>Невыясненные поступления</t>
  </si>
  <si>
    <t>11701000000000180</t>
  </si>
  <si>
    <t>i2_00011701000000000180</t>
  </si>
  <si>
    <t>Невыясненные поступления, зачисляемые в бюджеты муниципальных районов</t>
  </si>
  <si>
    <t>11701050050000180</t>
  </si>
  <si>
    <t>Прочие неналоговые доходы</t>
  </si>
  <si>
    <t>11705000000000180</t>
  </si>
  <si>
    <t>i2_00011705000000000180</t>
  </si>
  <si>
    <t>Прочие неналоговые доходы бюджетов муниципальных районов</t>
  </si>
  <si>
    <t>11705050050000180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</si>
  <si>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</si>
  <si>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</si>
  <si>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</si>
  <si>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</si>
  <si>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</si>
  <si>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</si>
  <si>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</si>
  <si>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</si>
  <si>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</si>
  <si>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бюджетам на поддержку мер по обеспечению сбалансированности бюджетов</t>
  </si>
  <si>
    <t>20215002000000150</t>
  </si>
  <si>
    <t>i2_00020215002000000150</t>
  </si>
  <si>
    <t>Дотации бюджетам муниципальных районов на поддержку мер по обеспечению сбалансированности бюджетов</t>
  </si>
  <si>
    <t>20215002050000150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</si>
  <si>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</si>
  <si>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</si>
  <si>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</si>
  <si>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софинансирование капитальных вложений в объекты муниципальной собственности</t>
  </si>
  <si>
    <t>20220077000000150</t>
  </si>
  <si>
    <t>i2_00020220077000000150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</si>
  <si>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</si>
  <si>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20220077050000150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</si>
  <si>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</si>
  <si>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20225081000000150</t>
  </si>
  <si>
    <t>i2_00020225081000000150</t>
  </si>
  <si>
    <t>Субсидии бюджетам муниципальных районов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</si>
  <si>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20225081050000150</t>
  </si>
  <si>
    <t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</si>
  <si>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20225255000000150</t>
  </si>
  <si>
    <t>i2_00020225255000000150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</si>
  <si>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</si>
  <si>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20225255050000150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</si>
  <si>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</si>
  <si>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</si>
  <si>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i2_00020225304000000150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</si>
  <si>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</si>
  <si>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</si>
  <si>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</si>
  <si>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20225467000000150</t>
  </si>
  <si>
    <t>i2_00020225467000000150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</si>
  <si>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</si>
  <si>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20225467050000150</t>
  </si>
  <si>
    <t>Субсидии бюджетам на реализацию мероприятий по обеспечению жильем молодых семей</t>
  </si>
  <si>
    <t>20225497000000150</t>
  </si>
  <si>
    <t>i2_00020225497000000150</t>
  </si>
  <si>
    <t>Субсидии бюджетам муниципальных районов на реализацию мероприятий по обеспечению жильем молодых семей</t>
  </si>
  <si>
    <t>20225497050000150</t>
  </si>
  <si>
    <t>Субсидии бюджетам на поддержку отрасли культуры</t>
  </si>
  <si>
    <t>20225519000000150</t>
  </si>
  <si>
    <t>i2_00020225519000000150</t>
  </si>
  <si>
    <t>Субсидии бюджетам муниципальных районов на поддержку отрасли культуры</t>
  </si>
  <si>
    <t>20225519050000150</t>
  </si>
  <si>
    <t>Прочие субсидии</t>
  </si>
  <si>
    <t>20229999000000150</t>
  </si>
  <si>
    <t>i2_00020229999000000150</t>
  </si>
  <si>
    <t>Прочие субсидии бюджетам муниципальных районов</t>
  </si>
  <si>
    <t>20229999050000150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</si>
  <si>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</si>
  <si>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</si>
  <si>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</si>
  <si>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бюджетам муниципальных образований на ежемесячное денежное вознаграждение за классное руководство</t>
  </si>
  <si>
    <t>20230021000000150</t>
  </si>
  <si>
    <t>i2_00020230021000000150</t>
  </si>
  <si>
    <t>Субвенции бюджетам муниципальных районов на ежемесячное денежное вознаграждение за классное руководство</t>
  </si>
  <si>
    <t>20230021050000150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</si>
  <si>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</si>
  <si>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</si>
  <si>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</si>
  <si>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</si>
  <si>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</si>
  <si>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</si>
  <si>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20230027000000150</t>
  </si>
  <si>
    <t>i2_00020230027000000150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</si>
  <si>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</si>
  <si>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</si>
  <si>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</si>
  <si>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20230029000000150</t>
  </si>
  <si>
    <t>i2_00020230029000000150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</si>
  <si>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</si>
  <si>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</si>
  <si>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</si>
  <si>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20235082000000150</t>
  </si>
  <si>
    <t>i2_00020235082000000150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</si>
  <si>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</si>
  <si>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</si>
  <si>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</si>
  <si>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</si>
  <si>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</si>
  <si>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</si>
  <si>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</si>
  <si>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</si>
  <si>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20235120000000150</t>
  </si>
  <si>
    <t>i2_00020235120000000150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</si>
  <si>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</si>
  <si>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</si>
  <si>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</si>
  <si>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20235303000000150</t>
  </si>
  <si>
    <t>i2_00020235303000000150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</si>
  <si>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</si>
  <si>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20235303050000150</t>
  </si>
  <si>
    <t>Субвенции бюджетам на проведение Всероссийской переписи населения 2020 года</t>
  </si>
  <si>
    <t>20235469000000150</t>
  </si>
  <si>
    <t>i2_00020235469000000150</t>
  </si>
  <si>
    <t>Субвенции бюджетам муниципальных районов на проведение Всероссийской переписи населения 2020 года</t>
  </si>
  <si>
    <t>20235469050000150</t>
  </si>
  <si>
    <t>Субвенции бюджетам на государственную регистрацию актов гражданского состояния</t>
  </si>
  <si>
    <t>20235930000000150</t>
  </si>
  <si>
    <t>i2_00020235930000000150</t>
  </si>
  <si>
    <t>Субвенции бюджетам муниципальных районов на государственную регистрацию актов гражданского состояния</t>
  </si>
  <si>
    <t>20235930050000150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</si>
  <si>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</si>
  <si>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</si>
  <si>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</si>
  <si>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</si>
  <si>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</si>
  <si>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</si>
  <si>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</si>
  <si>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</si>
  <si>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</si>
  <si>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</si>
  <si>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муниципальных районов</t>
  </si>
  <si>
    <t>20249999050000150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</si>
</sst>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right" wrapText="1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 applyProtection="1">
      <alignment horizontal="center" wrapText="1"/>
      <protection locked="0"/>
    </xf>
    <xf numFmtId="49" fontId="3" fillId="18" borderId="63" xfId="0" applyNumberFormat="1" applyFont="1" applyFill="1" applyBorder="1" applyAlignment="1">
      <alignment horizontal="center"/>
    </xf>
    <xf numFmtId="49" fontId="3" fillId="18" borderId="64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62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4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90" t="s">
        <v>36</v>
      </c>
      <c r="B1" s="190"/>
      <c r="C1" s="190"/>
      <c r="D1" s="190"/>
      <c r="E1" s="190"/>
      <c r="F1" s="190"/>
      <c r="G1" s="190"/>
      <c r="H1" s="190"/>
      <c r="I1" s="191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65</v>
      </c>
      <c r="L2" s="4"/>
    </row>
    <row r="3" spans="1:12" ht="12.75">
      <c r="A3" s="32" t="s">
        <v>52</v>
      </c>
      <c r="B3" s="194" t="s">
        <v>62</v>
      </c>
      <c r="C3" s="194"/>
      <c r="D3" s="194"/>
      <c r="E3" s="22"/>
      <c r="F3" s="22"/>
      <c r="G3" s="195"/>
      <c r="H3" s="195"/>
      <c r="I3" s="32" t="s">
        <v>22</v>
      </c>
      <c r="J3" s="131">
        <v>44531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7"/>
      <c r="K4" s="22" t="s">
        <v>66</v>
      </c>
      <c r="L4" s="4"/>
    </row>
    <row r="5" spans="1:12" ht="12.75">
      <c r="A5" s="3" t="s">
        <v>37</v>
      </c>
      <c r="B5" s="192" t="s">
        <v>63</v>
      </c>
      <c r="C5" s="192"/>
      <c r="D5" s="192"/>
      <c r="E5" s="192"/>
      <c r="F5" s="192"/>
      <c r="G5" s="192"/>
      <c r="H5" s="192"/>
      <c r="I5" s="33" t="s">
        <v>30</v>
      </c>
      <c r="J5" s="88"/>
      <c r="K5" s="22"/>
      <c r="L5" s="4"/>
    </row>
    <row r="6" spans="1:12" ht="12.75">
      <c r="A6" s="3" t="s">
        <v>38</v>
      </c>
      <c r="B6" s="193" t="s">
        <v>61</v>
      </c>
      <c r="C6" s="193"/>
      <c r="D6" s="193"/>
      <c r="E6" s="193"/>
      <c r="F6" s="193"/>
      <c r="G6" s="193"/>
      <c r="H6" s="193"/>
      <c r="I6" s="33" t="s">
        <v>59</v>
      </c>
      <c r="J6" s="88"/>
      <c r="K6" s="22" t="s">
        <v>65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/>
    </row>
    <row r="9" spans="1:11" ht="15">
      <c r="A9" s="196" t="s">
        <v>29</v>
      </c>
      <c r="B9" s="196"/>
      <c r="C9" s="196"/>
      <c r="D9" s="196"/>
      <c r="E9" s="196"/>
      <c r="F9" s="196"/>
      <c r="G9" s="196"/>
      <c r="H9" s="196"/>
      <c r="I9" s="196"/>
      <c r="J9" s="196"/>
      <c r="K9" s="127" t="s">
        <v>64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1" ht="12.75" customHeight="1">
      <c r="A11" s="156" t="s">
        <v>39</v>
      </c>
      <c r="B11" s="156" t="s">
        <v>40</v>
      </c>
      <c r="C11" s="162" t="s">
        <v>41</v>
      </c>
      <c r="D11" s="163"/>
      <c r="E11" s="163"/>
      <c r="F11" s="163"/>
      <c r="G11" s="164"/>
      <c r="H11" s="156" t="s">
        <v>42</v>
      </c>
      <c r="I11" s="156" t="s">
        <v>23</v>
      </c>
      <c r="J11" s="156" t="s">
        <v>43</v>
      </c>
      <c r="K11" s="114"/>
    </row>
    <row r="12" spans="1:11" ht="12.75">
      <c r="A12" s="157"/>
      <c r="B12" s="157"/>
      <c r="C12" s="165"/>
      <c r="D12" s="166"/>
      <c r="E12" s="166"/>
      <c r="F12" s="166"/>
      <c r="G12" s="167"/>
      <c r="H12" s="157"/>
      <c r="I12" s="157"/>
      <c r="J12" s="157"/>
      <c r="K12" s="114"/>
    </row>
    <row r="13" spans="1:11" ht="12.75">
      <c r="A13" s="158"/>
      <c r="B13" s="158"/>
      <c r="C13" s="168"/>
      <c r="D13" s="169"/>
      <c r="E13" s="169"/>
      <c r="F13" s="169"/>
      <c r="G13" s="170"/>
      <c r="H13" s="158"/>
      <c r="I13" s="158"/>
      <c r="J13" s="158"/>
      <c r="K13" s="114"/>
    </row>
    <row r="14" spans="1:11" ht="13.5" thickBot="1">
      <c r="A14" s="70">
        <v>1</v>
      </c>
      <c r="B14" s="12">
        <v>2</v>
      </c>
      <c r="C14" s="184">
        <v>3</v>
      </c>
      <c r="D14" s="185"/>
      <c r="E14" s="185"/>
      <c r="F14" s="185"/>
      <c r="G14" s="186"/>
      <c r="H14" s="13" t="s">
        <v>2</v>
      </c>
      <c r="I14" s="13" t="s">
        <v>25</v>
      </c>
      <c r="J14" s="13" t="s">
        <v>26</v>
      </c>
      <c r="K14" s="115"/>
    </row>
    <row r="15" spans="1:10" ht="12.75">
      <c r="A15" s="71" t="s">
        <v>28</v>
      </c>
      <c r="B15" s="38" t="s">
        <v>6</v>
      </c>
      <c r="C15" s="159" t="s">
        <v>17</v>
      </c>
      <c r="D15" s="160"/>
      <c r="E15" s="160"/>
      <c r="F15" s="160"/>
      <c r="G15" s="161"/>
      <c r="H15" s="52">
        <v>533007691.36</v>
      </c>
      <c r="I15" s="52">
        <v>486896811.17</v>
      </c>
      <c r="J15" s="105">
        <v>63044028.96</v>
      </c>
    </row>
    <row r="16" spans="1:10" ht="12.75">
      <c r="A16" s="72" t="s">
        <v>4</v>
      </c>
      <c r="B16" s="50"/>
      <c r="C16" s="197"/>
      <c r="D16" s="198"/>
      <c r="E16" s="198"/>
      <c r="F16" s="198"/>
      <c r="G16" s="199"/>
      <c r="H16" s="56"/>
      <c r="I16" s="57"/>
      <c r="J16" s="58"/>
    </row>
    <row r="17" spans="1:12" ht="12.75">
      <c r="A17" s="100" t="s">
        <v>495</v>
      </c>
      <c r="B17" s="101" t="s">
        <v>6</v>
      </c>
      <c r="C17" s="102" t="s">
        <v>68</v>
      </c>
      <c r="D17" s="205" t="s">
        <v>496</v>
      </c>
      <c r="E17" s="210"/>
      <c r="F17" s="210"/>
      <c r="G17" s="211"/>
      <c r="H17" s="97">
        <v>219870500</v>
      </c>
      <c r="I17" s="103">
        <v>213784466.92</v>
      </c>
      <c r="J17" s="104">
        <v>22827481.85</v>
      </c>
      <c r="K17" s="119" t="str">
        <f aca="true" t="shared" si="0" ref="K17:K48">C17&amp;D17&amp;G17</f>
        <v>00010000000000000000</v>
      </c>
      <c r="L17" s="106" t="s">
        <v>422</v>
      </c>
    </row>
    <row r="18" spans="1:12" ht="12.75">
      <c r="A18" s="100" t="s">
        <v>497</v>
      </c>
      <c r="B18" s="101" t="s">
        <v>6</v>
      </c>
      <c r="C18" s="102" t="s">
        <v>68</v>
      </c>
      <c r="D18" s="205" t="s">
        <v>498</v>
      </c>
      <c r="E18" s="210"/>
      <c r="F18" s="210"/>
      <c r="G18" s="211"/>
      <c r="H18" s="97">
        <v>176345200</v>
      </c>
      <c r="I18" s="103">
        <v>155419230.72</v>
      </c>
      <c r="J18" s="104">
        <v>21906965.46</v>
      </c>
      <c r="K18" s="119" t="str">
        <f t="shared" si="0"/>
        <v>00010100000000000000</v>
      </c>
      <c r="L18" s="106" t="s">
        <v>499</v>
      </c>
    </row>
    <row r="19" spans="1:12" ht="12.75">
      <c r="A19" s="100" t="s">
        <v>500</v>
      </c>
      <c r="B19" s="101" t="s">
        <v>6</v>
      </c>
      <c r="C19" s="102" t="s">
        <v>68</v>
      </c>
      <c r="D19" s="205" t="s">
        <v>501</v>
      </c>
      <c r="E19" s="210"/>
      <c r="F19" s="210"/>
      <c r="G19" s="211"/>
      <c r="H19" s="97">
        <v>176345200</v>
      </c>
      <c r="I19" s="103">
        <v>155419230.72</v>
      </c>
      <c r="J19" s="104">
        <v>21906965.46</v>
      </c>
      <c r="K19" s="119" t="str">
        <f t="shared" si="0"/>
        <v>00010102000010000110</v>
      </c>
      <c r="L19" s="106" t="s">
        <v>502</v>
      </c>
    </row>
    <row r="20" spans="1:12" s="85" customFormat="1" ht="56.25">
      <c r="A20" s="80" t="s">
        <v>503</v>
      </c>
      <c r="B20" s="79" t="s">
        <v>6</v>
      </c>
      <c r="C20" s="122" t="s">
        <v>68</v>
      </c>
      <c r="D20" s="153" t="s">
        <v>504</v>
      </c>
      <c r="E20" s="154"/>
      <c r="F20" s="154"/>
      <c r="G20" s="155"/>
      <c r="H20" s="81">
        <v>168851544</v>
      </c>
      <c r="I20" s="82">
        <v>146944578.54</v>
      </c>
      <c r="J20" s="83">
        <f>IF(IF(H20="",0,H20)=0,0,(IF(H20&gt;0,IF(I20&gt;H20,0,H20-I20),IF(I20&gt;H20,H20-I20,0))))</f>
        <v>21906965.46</v>
      </c>
      <c r="K20" s="120" t="str">
        <f t="shared" si="0"/>
        <v>00010102010010000110</v>
      </c>
      <c r="L20" s="84" t="str">
        <f>C20&amp;D20&amp;G20</f>
        <v>00010102010010000110</v>
      </c>
    </row>
    <row r="21" spans="1:12" s="85" customFormat="1" ht="90">
      <c r="A21" s="80" t="s">
        <v>505</v>
      </c>
      <c r="B21" s="79" t="s">
        <v>6</v>
      </c>
      <c r="C21" s="122" t="s">
        <v>68</v>
      </c>
      <c r="D21" s="153" t="s">
        <v>506</v>
      </c>
      <c r="E21" s="154"/>
      <c r="F21" s="154"/>
      <c r="G21" s="155"/>
      <c r="H21" s="81">
        <v>530656</v>
      </c>
      <c r="I21" s="82">
        <v>613319.09</v>
      </c>
      <c r="J21" s="83">
        <f>IF(IF(H21="",0,H21)=0,0,(IF(H21&gt;0,IF(I21&gt;H21,0,H21-I21),IF(I21&gt;H21,H21-I21,0))))</f>
        <v>0</v>
      </c>
      <c r="K21" s="120" t="str">
        <f t="shared" si="0"/>
        <v>00010102020010000110</v>
      </c>
      <c r="L21" s="84" t="str">
        <f>C21&amp;D21&amp;G21</f>
        <v>00010102020010000110</v>
      </c>
    </row>
    <row r="22" spans="1:12" s="85" customFormat="1" ht="33.75">
      <c r="A22" s="80" t="s">
        <v>507</v>
      </c>
      <c r="B22" s="79" t="s">
        <v>6</v>
      </c>
      <c r="C22" s="122" t="s">
        <v>68</v>
      </c>
      <c r="D22" s="153" t="s">
        <v>508</v>
      </c>
      <c r="E22" s="154"/>
      <c r="F22" s="154"/>
      <c r="G22" s="155"/>
      <c r="H22" s="81">
        <v>707500</v>
      </c>
      <c r="I22" s="82">
        <v>847270.05</v>
      </c>
      <c r="J22" s="83">
        <f>IF(IF(H22="",0,H22)=0,0,(IF(H22&gt;0,IF(I22&gt;H22,0,H22-I22),IF(I22&gt;H22,H22-I22,0))))</f>
        <v>0</v>
      </c>
      <c r="K22" s="120" t="str">
        <f t="shared" si="0"/>
        <v>00010102030010000110</v>
      </c>
      <c r="L22" s="84" t="str">
        <f>C22&amp;D22&amp;G22</f>
        <v>00010102030010000110</v>
      </c>
    </row>
    <row r="23" spans="1:12" s="85" customFormat="1" ht="67.5">
      <c r="A23" s="80" t="s">
        <v>509</v>
      </c>
      <c r="B23" s="79" t="s">
        <v>6</v>
      </c>
      <c r="C23" s="122" t="s">
        <v>68</v>
      </c>
      <c r="D23" s="153" t="s">
        <v>510</v>
      </c>
      <c r="E23" s="154"/>
      <c r="F23" s="154"/>
      <c r="G23" s="155"/>
      <c r="H23" s="81">
        <v>2655500</v>
      </c>
      <c r="I23" s="82">
        <v>3394563.04</v>
      </c>
      <c r="J23" s="83">
        <f>IF(IF(H23="",0,H23)=0,0,(IF(H23&gt;0,IF(I23&gt;H23,0,H23-I23),IF(I23&gt;H23,H23-I23,0))))</f>
        <v>0</v>
      </c>
      <c r="K23" s="120" t="str">
        <f t="shared" si="0"/>
        <v>00010102040010000110</v>
      </c>
      <c r="L23" s="84" t="str">
        <f>C23&amp;D23&amp;G23</f>
        <v>00010102040010000110</v>
      </c>
    </row>
    <row r="24" spans="1:12" s="85" customFormat="1" ht="33.75">
      <c r="A24" s="80" t="s">
        <v>511</v>
      </c>
      <c r="B24" s="79" t="s">
        <v>6</v>
      </c>
      <c r="C24" s="122" t="s">
        <v>68</v>
      </c>
      <c r="D24" s="153" t="s">
        <v>512</v>
      </c>
      <c r="E24" s="154"/>
      <c r="F24" s="154"/>
      <c r="G24" s="155"/>
      <c r="H24" s="81">
        <v>3600000</v>
      </c>
      <c r="I24" s="82">
        <v>3619500</v>
      </c>
      <c r="J24" s="83">
        <f>IF(IF(H24="",0,H24)=0,0,(IF(H24&gt;0,IF(I24&gt;H24,0,H24-I24),IF(I24&gt;H24,H24-I24,0))))</f>
        <v>0</v>
      </c>
      <c r="K24" s="120" t="str">
        <f t="shared" si="0"/>
        <v>00010102080010000110</v>
      </c>
      <c r="L24" s="84" t="str">
        <f>C24&amp;D24&amp;G24</f>
        <v>00010102080010000110</v>
      </c>
    </row>
    <row r="25" spans="1:12" ht="22.5">
      <c r="A25" s="100" t="s">
        <v>513</v>
      </c>
      <c r="B25" s="101" t="s">
        <v>6</v>
      </c>
      <c r="C25" s="102" t="s">
        <v>68</v>
      </c>
      <c r="D25" s="205" t="s">
        <v>514</v>
      </c>
      <c r="E25" s="210"/>
      <c r="F25" s="210"/>
      <c r="G25" s="211"/>
      <c r="H25" s="97">
        <v>2647200</v>
      </c>
      <c r="I25" s="103">
        <v>2451422.55</v>
      </c>
      <c r="J25" s="104">
        <v>96731.9</v>
      </c>
      <c r="K25" s="119" t="str">
        <f t="shared" si="0"/>
        <v>00010300000000000000</v>
      </c>
      <c r="L25" s="106" t="s">
        <v>515</v>
      </c>
    </row>
    <row r="26" spans="1:12" ht="22.5">
      <c r="A26" s="100" t="s">
        <v>516</v>
      </c>
      <c r="B26" s="101" t="s">
        <v>6</v>
      </c>
      <c r="C26" s="102" t="s">
        <v>68</v>
      </c>
      <c r="D26" s="205" t="s">
        <v>517</v>
      </c>
      <c r="E26" s="210"/>
      <c r="F26" s="210"/>
      <c r="G26" s="211"/>
      <c r="H26" s="97">
        <v>2647200</v>
      </c>
      <c r="I26" s="103">
        <v>2451422.55</v>
      </c>
      <c r="J26" s="104">
        <v>96731.9</v>
      </c>
      <c r="K26" s="119" t="str">
        <f t="shared" si="0"/>
        <v>00010302000010000110</v>
      </c>
      <c r="L26" s="106" t="s">
        <v>518</v>
      </c>
    </row>
    <row r="27" spans="1:12" ht="56.25">
      <c r="A27" s="100" t="s">
        <v>519</v>
      </c>
      <c r="B27" s="101" t="s">
        <v>6</v>
      </c>
      <c r="C27" s="102" t="s">
        <v>68</v>
      </c>
      <c r="D27" s="205" t="s">
        <v>520</v>
      </c>
      <c r="E27" s="210"/>
      <c r="F27" s="210"/>
      <c r="G27" s="211"/>
      <c r="H27" s="97">
        <v>1220360</v>
      </c>
      <c r="I27" s="103">
        <v>1123628.1</v>
      </c>
      <c r="J27" s="104">
        <v>96731.9</v>
      </c>
      <c r="K27" s="119" t="str">
        <f t="shared" si="0"/>
        <v>00010302230010000110</v>
      </c>
      <c r="L27" s="106" t="s">
        <v>521</v>
      </c>
    </row>
    <row r="28" spans="1:12" s="85" customFormat="1" ht="90">
      <c r="A28" s="80" t="s">
        <v>522</v>
      </c>
      <c r="B28" s="79" t="s">
        <v>6</v>
      </c>
      <c r="C28" s="122" t="s">
        <v>68</v>
      </c>
      <c r="D28" s="153" t="s">
        <v>523</v>
      </c>
      <c r="E28" s="154"/>
      <c r="F28" s="154"/>
      <c r="G28" s="155"/>
      <c r="H28" s="81">
        <v>1220360</v>
      </c>
      <c r="I28" s="82">
        <v>1123628.1</v>
      </c>
      <c r="J28" s="83">
        <f>IF(IF(H28="",0,H28)=0,0,(IF(H28&gt;0,IF(I28&gt;H28,0,H28-I28),IF(I28&gt;H28,H28-I28,0))))</f>
        <v>96731.9</v>
      </c>
      <c r="K28" s="120" t="str">
        <f t="shared" si="0"/>
        <v>00010302231010000110</v>
      </c>
      <c r="L28" s="84" t="str">
        <f>C28&amp;D28&amp;G28</f>
        <v>00010302231010000110</v>
      </c>
    </row>
    <row r="29" spans="1:12" ht="78.75">
      <c r="A29" s="100" t="s">
        <v>524</v>
      </c>
      <c r="B29" s="101" t="s">
        <v>6</v>
      </c>
      <c r="C29" s="102" t="s">
        <v>68</v>
      </c>
      <c r="D29" s="205" t="s">
        <v>525</v>
      </c>
      <c r="E29" s="210"/>
      <c r="F29" s="210"/>
      <c r="G29" s="211"/>
      <c r="H29" s="97">
        <v>7940</v>
      </c>
      <c r="I29" s="103">
        <v>7970.11</v>
      </c>
      <c r="J29" s="104">
        <v>0</v>
      </c>
      <c r="K29" s="119" t="str">
        <f t="shared" si="0"/>
        <v>00010302240010000110</v>
      </c>
      <c r="L29" s="106" t="s">
        <v>526</v>
      </c>
    </row>
    <row r="30" spans="1:12" s="85" customFormat="1" ht="101.25">
      <c r="A30" s="80" t="s">
        <v>527</v>
      </c>
      <c r="B30" s="79" t="s">
        <v>6</v>
      </c>
      <c r="C30" s="122" t="s">
        <v>68</v>
      </c>
      <c r="D30" s="153" t="s">
        <v>528</v>
      </c>
      <c r="E30" s="154"/>
      <c r="F30" s="154"/>
      <c r="G30" s="155"/>
      <c r="H30" s="81">
        <v>7940</v>
      </c>
      <c r="I30" s="82">
        <v>7970.11</v>
      </c>
      <c r="J30" s="83">
        <f>IF(IF(H30="",0,H30)=0,0,(IF(H30&gt;0,IF(I30&gt;H30,0,H30-I30),IF(I30&gt;H30,H30-I30,0))))</f>
        <v>0</v>
      </c>
      <c r="K30" s="120" t="str">
        <f t="shared" si="0"/>
        <v>00010302241010000110</v>
      </c>
      <c r="L30" s="84" t="str">
        <f>C30&amp;D30&amp;G30</f>
        <v>00010302241010000110</v>
      </c>
    </row>
    <row r="31" spans="1:12" ht="56.25">
      <c r="A31" s="100" t="s">
        <v>529</v>
      </c>
      <c r="B31" s="101" t="s">
        <v>6</v>
      </c>
      <c r="C31" s="102" t="s">
        <v>68</v>
      </c>
      <c r="D31" s="205" t="s">
        <v>530</v>
      </c>
      <c r="E31" s="210"/>
      <c r="F31" s="210"/>
      <c r="G31" s="211"/>
      <c r="H31" s="97">
        <v>1418900</v>
      </c>
      <c r="I31" s="103">
        <v>1510205.89</v>
      </c>
      <c r="J31" s="104">
        <v>0</v>
      </c>
      <c r="K31" s="119" t="str">
        <f t="shared" si="0"/>
        <v>00010302250010000110</v>
      </c>
      <c r="L31" s="106" t="s">
        <v>531</v>
      </c>
    </row>
    <row r="32" spans="1:12" s="85" customFormat="1" ht="90">
      <c r="A32" s="80" t="s">
        <v>532</v>
      </c>
      <c r="B32" s="79" t="s">
        <v>6</v>
      </c>
      <c r="C32" s="122" t="s">
        <v>68</v>
      </c>
      <c r="D32" s="153" t="s">
        <v>533</v>
      </c>
      <c r="E32" s="154"/>
      <c r="F32" s="154"/>
      <c r="G32" s="155"/>
      <c r="H32" s="81">
        <v>1418900</v>
      </c>
      <c r="I32" s="82">
        <v>1510205.89</v>
      </c>
      <c r="J32" s="83">
        <f>IF(IF(H32="",0,H32)=0,0,(IF(H32&gt;0,IF(I32&gt;H32,0,H32-I32),IF(I32&gt;H32,H32-I32,0))))</f>
        <v>0</v>
      </c>
      <c r="K32" s="120" t="str">
        <f t="shared" si="0"/>
        <v>00010302251010000110</v>
      </c>
      <c r="L32" s="84" t="str">
        <f>C32&amp;D32&amp;G32</f>
        <v>00010302251010000110</v>
      </c>
    </row>
    <row r="33" spans="1:12" ht="56.25">
      <c r="A33" s="100" t="s">
        <v>534</v>
      </c>
      <c r="B33" s="101" t="s">
        <v>6</v>
      </c>
      <c r="C33" s="102" t="s">
        <v>68</v>
      </c>
      <c r="D33" s="205" t="s">
        <v>535</v>
      </c>
      <c r="E33" s="210"/>
      <c r="F33" s="210"/>
      <c r="G33" s="211"/>
      <c r="H33" s="97">
        <v>0</v>
      </c>
      <c r="I33" s="103">
        <v>-190381.55</v>
      </c>
      <c r="J33" s="104">
        <v>0</v>
      </c>
      <c r="K33" s="119" t="str">
        <f t="shared" si="0"/>
        <v>00010302260010000110</v>
      </c>
      <c r="L33" s="106" t="s">
        <v>536</v>
      </c>
    </row>
    <row r="34" spans="1:12" s="85" customFormat="1" ht="90">
      <c r="A34" s="80" t="s">
        <v>537</v>
      </c>
      <c r="B34" s="79" t="s">
        <v>6</v>
      </c>
      <c r="C34" s="122" t="s">
        <v>68</v>
      </c>
      <c r="D34" s="153" t="s">
        <v>538</v>
      </c>
      <c r="E34" s="154"/>
      <c r="F34" s="154"/>
      <c r="G34" s="155"/>
      <c r="H34" s="81">
        <v>0</v>
      </c>
      <c r="I34" s="82">
        <v>-190381.55</v>
      </c>
      <c r="J34" s="83">
        <f>IF(IF(H34="",0,H34)=0,0,(IF(H34&gt;0,IF(I34&gt;H34,0,H34-I34),IF(I34&gt;H34,H34-I34,0))))</f>
        <v>0</v>
      </c>
      <c r="K34" s="120" t="str">
        <f t="shared" si="0"/>
        <v>00010302261010000110</v>
      </c>
      <c r="L34" s="84" t="str">
        <f>C34&amp;D34&amp;G34</f>
        <v>00010302261010000110</v>
      </c>
    </row>
    <row r="35" spans="1:12" ht="12.75">
      <c r="A35" s="100" t="s">
        <v>539</v>
      </c>
      <c r="B35" s="101" t="s">
        <v>6</v>
      </c>
      <c r="C35" s="102" t="s">
        <v>68</v>
      </c>
      <c r="D35" s="205" t="s">
        <v>540</v>
      </c>
      <c r="E35" s="210"/>
      <c r="F35" s="210"/>
      <c r="G35" s="211"/>
      <c r="H35" s="97">
        <v>29124500</v>
      </c>
      <c r="I35" s="103">
        <v>40790241.88</v>
      </c>
      <c r="J35" s="104">
        <v>0</v>
      </c>
      <c r="K35" s="119" t="str">
        <f t="shared" si="0"/>
        <v>00010500000000000000</v>
      </c>
      <c r="L35" s="106" t="s">
        <v>541</v>
      </c>
    </row>
    <row r="36" spans="1:12" ht="22.5">
      <c r="A36" s="100" t="s">
        <v>542</v>
      </c>
      <c r="B36" s="101" t="s">
        <v>6</v>
      </c>
      <c r="C36" s="102" t="s">
        <v>68</v>
      </c>
      <c r="D36" s="205" t="s">
        <v>543</v>
      </c>
      <c r="E36" s="210"/>
      <c r="F36" s="210"/>
      <c r="G36" s="211"/>
      <c r="H36" s="97">
        <v>24248000</v>
      </c>
      <c r="I36" s="103">
        <v>35239545.31</v>
      </c>
      <c r="J36" s="104">
        <v>0</v>
      </c>
      <c r="K36" s="119" t="str">
        <f t="shared" si="0"/>
        <v>00010501000000000110</v>
      </c>
      <c r="L36" s="106" t="s">
        <v>544</v>
      </c>
    </row>
    <row r="37" spans="1:12" ht="22.5">
      <c r="A37" s="100" t="s">
        <v>545</v>
      </c>
      <c r="B37" s="101" t="s">
        <v>6</v>
      </c>
      <c r="C37" s="102" t="s">
        <v>68</v>
      </c>
      <c r="D37" s="205" t="s">
        <v>546</v>
      </c>
      <c r="E37" s="210"/>
      <c r="F37" s="210"/>
      <c r="G37" s="211"/>
      <c r="H37" s="97">
        <v>16488640</v>
      </c>
      <c r="I37" s="103">
        <v>24070188.79</v>
      </c>
      <c r="J37" s="104">
        <v>0</v>
      </c>
      <c r="K37" s="119" t="str">
        <f t="shared" si="0"/>
        <v>00010501010010000110</v>
      </c>
      <c r="L37" s="106" t="s">
        <v>547</v>
      </c>
    </row>
    <row r="38" spans="1:12" s="85" customFormat="1" ht="22.5">
      <c r="A38" s="80" t="s">
        <v>545</v>
      </c>
      <c r="B38" s="79" t="s">
        <v>6</v>
      </c>
      <c r="C38" s="122" t="s">
        <v>68</v>
      </c>
      <c r="D38" s="153" t="s">
        <v>548</v>
      </c>
      <c r="E38" s="154"/>
      <c r="F38" s="154"/>
      <c r="G38" s="155"/>
      <c r="H38" s="81">
        <v>16488640</v>
      </c>
      <c r="I38" s="82">
        <v>24070188.79</v>
      </c>
      <c r="J38" s="83">
        <f>IF(IF(H38="",0,H38)=0,0,(IF(H38&gt;0,IF(I38&gt;H38,0,H38-I38),IF(I38&gt;H38,H38-I38,0))))</f>
        <v>0</v>
      </c>
      <c r="K38" s="120" t="str">
        <f t="shared" si="0"/>
        <v>00010501011010000110</v>
      </c>
      <c r="L38" s="84" t="str">
        <f>C38&amp;D38&amp;G38</f>
        <v>00010501011010000110</v>
      </c>
    </row>
    <row r="39" spans="1:12" ht="33.75">
      <c r="A39" s="100" t="s">
        <v>549</v>
      </c>
      <c r="B39" s="101" t="s">
        <v>6</v>
      </c>
      <c r="C39" s="102" t="s">
        <v>68</v>
      </c>
      <c r="D39" s="205" t="s">
        <v>550</v>
      </c>
      <c r="E39" s="210"/>
      <c r="F39" s="210"/>
      <c r="G39" s="211"/>
      <c r="H39" s="97">
        <v>7759360</v>
      </c>
      <c r="I39" s="103">
        <v>11169356.52</v>
      </c>
      <c r="J39" s="104">
        <v>0</v>
      </c>
      <c r="K39" s="119" t="str">
        <f t="shared" si="0"/>
        <v>00010501020010000110</v>
      </c>
      <c r="L39" s="106" t="s">
        <v>551</v>
      </c>
    </row>
    <row r="40" spans="1:12" s="85" customFormat="1" ht="56.25">
      <c r="A40" s="80" t="s">
        <v>552</v>
      </c>
      <c r="B40" s="79" t="s">
        <v>6</v>
      </c>
      <c r="C40" s="122" t="s">
        <v>68</v>
      </c>
      <c r="D40" s="153" t="s">
        <v>553</v>
      </c>
      <c r="E40" s="154"/>
      <c r="F40" s="154"/>
      <c r="G40" s="155"/>
      <c r="H40" s="81">
        <v>7759360</v>
      </c>
      <c r="I40" s="82">
        <v>11169356.52</v>
      </c>
      <c r="J40" s="83">
        <f>IF(IF(H40="",0,H40)=0,0,(IF(H40&gt;0,IF(I40&gt;H40,0,H40-I40),IF(I40&gt;H40,H40-I40,0))))</f>
        <v>0</v>
      </c>
      <c r="K40" s="120" t="str">
        <f t="shared" si="0"/>
        <v>00010501021010000110</v>
      </c>
      <c r="L40" s="84" t="str">
        <f>C40&amp;D40&amp;G40</f>
        <v>00010501021010000110</v>
      </c>
    </row>
    <row r="41" spans="1:12" ht="22.5">
      <c r="A41" s="100" t="s">
        <v>554</v>
      </c>
      <c r="B41" s="101" t="s">
        <v>6</v>
      </c>
      <c r="C41" s="102" t="s">
        <v>68</v>
      </c>
      <c r="D41" s="205" t="s">
        <v>555</v>
      </c>
      <c r="E41" s="210"/>
      <c r="F41" s="210"/>
      <c r="G41" s="211"/>
      <c r="H41" s="97">
        <v>2447000</v>
      </c>
      <c r="I41" s="103">
        <v>2595369.15</v>
      </c>
      <c r="J41" s="104">
        <v>0</v>
      </c>
      <c r="K41" s="119" t="str">
        <f t="shared" si="0"/>
        <v>00010502000020000110</v>
      </c>
      <c r="L41" s="106" t="s">
        <v>556</v>
      </c>
    </row>
    <row r="42" spans="1:12" s="85" customFormat="1" ht="22.5">
      <c r="A42" s="80" t="s">
        <v>554</v>
      </c>
      <c r="B42" s="79" t="s">
        <v>6</v>
      </c>
      <c r="C42" s="122" t="s">
        <v>68</v>
      </c>
      <c r="D42" s="153" t="s">
        <v>557</v>
      </c>
      <c r="E42" s="154"/>
      <c r="F42" s="154"/>
      <c r="G42" s="155"/>
      <c r="H42" s="81">
        <v>2447000</v>
      </c>
      <c r="I42" s="82">
        <v>2595274.81</v>
      </c>
      <c r="J42" s="83">
        <f>IF(IF(H42="",0,H42)=0,0,(IF(H42&gt;0,IF(I42&gt;H42,0,H42-I42),IF(I42&gt;H42,H42-I42,0))))</f>
        <v>0</v>
      </c>
      <c r="K42" s="120" t="str">
        <f t="shared" si="0"/>
        <v>00010502010020000110</v>
      </c>
      <c r="L42" s="84" t="str">
        <f>C42&amp;D42&amp;G42</f>
        <v>00010502010020000110</v>
      </c>
    </row>
    <row r="43" spans="1:12" s="85" customFormat="1" ht="33.75">
      <c r="A43" s="80" t="s">
        <v>558</v>
      </c>
      <c r="B43" s="79" t="s">
        <v>6</v>
      </c>
      <c r="C43" s="122" t="s">
        <v>68</v>
      </c>
      <c r="D43" s="153" t="s">
        <v>559</v>
      </c>
      <c r="E43" s="154"/>
      <c r="F43" s="154"/>
      <c r="G43" s="155"/>
      <c r="H43" s="81">
        <v>0</v>
      </c>
      <c r="I43" s="82">
        <v>94.34</v>
      </c>
      <c r="J43" s="83">
        <f>IF(IF(H43="",0,H43)=0,0,(IF(H43&gt;0,IF(I43&gt;H43,0,H43-I43),IF(I43&gt;H43,H43-I43,0))))</f>
        <v>0</v>
      </c>
      <c r="K43" s="120" t="str">
        <f t="shared" si="0"/>
        <v>00010502020020000110</v>
      </c>
      <c r="L43" s="84" t="str">
        <f>C43&amp;D43&amp;G43</f>
        <v>00010502020020000110</v>
      </c>
    </row>
    <row r="44" spans="1:12" ht="12.75">
      <c r="A44" s="100" t="s">
        <v>560</v>
      </c>
      <c r="B44" s="101" t="s">
        <v>6</v>
      </c>
      <c r="C44" s="102" t="s">
        <v>68</v>
      </c>
      <c r="D44" s="205" t="s">
        <v>561</v>
      </c>
      <c r="E44" s="210"/>
      <c r="F44" s="210"/>
      <c r="G44" s="211"/>
      <c r="H44" s="97">
        <v>10500</v>
      </c>
      <c r="I44" s="103">
        <v>19471.08</v>
      </c>
      <c r="J44" s="104">
        <v>0</v>
      </c>
      <c r="K44" s="119" t="str">
        <f t="shared" si="0"/>
        <v>00010503000010000110</v>
      </c>
      <c r="L44" s="106" t="s">
        <v>562</v>
      </c>
    </row>
    <row r="45" spans="1:12" s="85" customFormat="1" ht="12.75">
      <c r="A45" s="80" t="s">
        <v>560</v>
      </c>
      <c r="B45" s="79" t="s">
        <v>6</v>
      </c>
      <c r="C45" s="122" t="s">
        <v>68</v>
      </c>
      <c r="D45" s="153" t="s">
        <v>563</v>
      </c>
      <c r="E45" s="154"/>
      <c r="F45" s="154"/>
      <c r="G45" s="155"/>
      <c r="H45" s="81">
        <v>10500</v>
      </c>
      <c r="I45" s="82">
        <v>19471.08</v>
      </c>
      <c r="J45" s="83">
        <f>IF(IF(H45="",0,H45)=0,0,(IF(H45&gt;0,IF(I45&gt;H45,0,H45-I45),IF(I45&gt;H45,H45-I45,0))))</f>
        <v>0</v>
      </c>
      <c r="K45" s="120" t="str">
        <f t="shared" si="0"/>
        <v>00010503010010000110</v>
      </c>
      <c r="L45" s="84" t="str">
        <f>C45&amp;D45&amp;G45</f>
        <v>00010503010010000110</v>
      </c>
    </row>
    <row r="46" spans="1:12" ht="22.5">
      <c r="A46" s="100" t="s">
        <v>564</v>
      </c>
      <c r="B46" s="101" t="s">
        <v>6</v>
      </c>
      <c r="C46" s="102" t="s">
        <v>68</v>
      </c>
      <c r="D46" s="205" t="s">
        <v>565</v>
      </c>
      <c r="E46" s="210"/>
      <c r="F46" s="210"/>
      <c r="G46" s="211"/>
      <c r="H46" s="97">
        <v>2419000</v>
      </c>
      <c r="I46" s="103">
        <v>2935856.34</v>
      </c>
      <c r="J46" s="104">
        <v>0</v>
      </c>
      <c r="K46" s="119" t="str">
        <f t="shared" si="0"/>
        <v>00010504000020000110</v>
      </c>
      <c r="L46" s="106" t="s">
        <v>566</v>
      </c>
    </row>
    <row r="47" spans="1:12" s="85" customFormat="1" ht="33.75">
      <c r="A47" s="80" t="s">
        <v>567</v>
      </c>
      <c r="B47" s="79" t="s">
        <v>6</v>
      </c>
      <c r="C47" s="122" t="s">
        <v>68</v>
      </c>
      <c r="D47" s="153" t="s">
        <v>568</v>
      </c>
      <c r="E47" s="154"/>
      <c r="F47" s="154"/>
      <c r="G47" s="155"/>
      <c r="H47" s="81">
        <v>2419000</v>
      </c>
      <c r="I47" s="82">
        <v>2935856.34</v>
      </c>
      <c r="J47" s="83">
        <f>IF(IF(H47="",0,H47)=0,0,(IF(H47&gt;0,IF(I47&gt;H47,0,H47-I47),IF(I47&gt;H47,H47-I47,0))))</f>
        <v>0</v>
      </c>
      <c r="K47" s="120" t="str">
        <f t="shared" si="0"/>
        <v>00010504020020000110</v>
      </c>
      <c r="L47" s="84" t="str">
        <f>C47&amp;D47&amp;G47</f>
        <v>00010504020020000110</v>
      </c>
    </row>
    <row r="48" spans="1:12" ht="12.75">
      <c r="A48" s="100" t="s">
        <v>569</v>
      </c>
      <c r="B48" s="101" t="s">
        <v>6</v>
      </c>
      <c r="C48" s="102" t="s">
        <v>68</v>
      </c>
      <c r="D48" s="205" t="s">
        <v>570</v>
      </c>
      <c r="E48" s="210"/>
      <c r="F48" s="210"/>
      <c r="G48" s="211"/>
      <c r="H48" s="97">
        <v>2490000</v>
      </c>
      <c r="I48" s="103">
        <v>2163006.94</v>
      </c>
      <c r="J48" s="104">
        <v>326993.06</v>
      </c>
      <c r="K48" s="119" t="str">
        <f t="shared" si="0"/>
        <v>00010800000000000000</v>
      </c>
      <c r="L48" s="106" t="s">
        <v>571</v>
      </c>
    </row>
    <row r="49" spans="1:12" ht="22.5">
      <c r="A49" s="100" t="s">
        <v>572</v>
      </c>
      <c r="B49" s="101" t="s">
        <v>6</v>
      </c>
      <c r="C49" s="102" t="s">
        <v>68</v>
      </c>
      <c r="D49" s="205" t="s">
        <v>573</v>
      </c>
      <c r="E49" s="210"/>
      <c r="F49" s="210"/>
      <c r="G49" s="211"/>
      <c r="H49" s="97">
        <v>2485000</v>
      </c>
      <c r="I49" s="103">
        <v>2163006.94</v>
      </c>
      <c r="J49" s="104">
        <v>321993.06</v>
      </c>
      <c r="K49" s="119" t="str">
        <f aca="true" t="shared" si="1" ref="K49:K80">C49&amp;D49&amp;G49</f>
        <v>00010803000010000110</v>
      </c>
      <c r="L49" s="106" t="s">
        <v>574</v>
      </c>
    </row>
    <row r="50" spans="1:12" s="85" customFormat="1" ht="33.75">
      <c r="A50" s="80" t="s">
        <v>575</v>
      </c>
      <c r="B50" s="79" t="s">
        <v>6</v>
      </c>
      <c r="C50" s="122" t="s">
        <v>68</v>
      </c>
      <c r="D50" s="153" t="s">
        <v>576</v>
      </c>
      <c r="E50" s="154"/>
      <c r="F50" s="154"/>
      <c r="G50" s="155"/>
      <c r="H50" s="81">
        <v>2485000</v>
      </c>
      <c r="I50" s="82">
        <v>2163006.94</v>
      </c>
      <c r="J50" s="83">
        <f>IF(IF(H50="",0,H50)=0,0,(IF(H50&gt;0,IF(I50&gt;H50,0,H50-I50),IF(I50&gt;H50,H50-I50,0))))</f>
        <v>321993.06</v>
      </c>
      <c r="K50" s="120" t="str">
        <f t="shared" si="1"/>
        <v>00010803010010000110</v>
      </c>
      <c r="L50" s="84" t="str">
        <f>C50&amp;D50&amp;G50</f>
        <v>00010803010010000110</v>
      </c>
    </row>
    <row r="51" spans="1:12" ht="33.75">
      <c r="A51" s="100" t="s">
        <v>577</v>
      </c>
      <c r="B51" s="101" t="s">
        <v>6</v>
      </c>
      <c r="C51" s="102" t="s">
        <v>68</v>
      </c>
      <c r="D51" s="205" t="s">
        <v>578</v>
      </c>
      <c r="E51" s="210"/>
      <c r="F51" s="210"/>
      <c r="G51" s="211"/>
      <c r="H51" s="97">
        <v>5000</v>
      </c>
      <c r="I51" s="103">
        <v>0</v>
      </c>
      <c r="J51" s="104">
        <v>5000</v>
      </c>
      <c r="K51" s="119" t="str">
        <f t="shared" si="1"/>
        <v>00010807000010000110</v>
      </c>
      <c r="L51" s="106" t="s">
        <v>579</v>
      </c>
    </row>
    <row r="52" spans="1:12" s="85" customFormat="1" ht="22.5">
      <c r="A52" s="80" t="s">
        <v>580</v>
      </c>
      <c r="B52" s="79" t="s">
        <v>6</v>
      </c>
      <c r="C52" s="122" t="s">
        <v>68</v>
      </c>
      <c r="D52" s="153" t="s">
        <v>581</v>
      </c>
      <c r="E52" s="154"/>
      <c r="F52" s="154"/>
      <c r="G52" s="155"/>
      <c r="H52" s="81">
        <v>5000</v>
      </c>
      <c r="I52" s="82">
        <v>0</v>
      </c>
      <c r="J52" s="83">
        <f>IF(IF(H52="",0,H52)=0,0,(IF(H52&gt;0,IF(I52&gt;H52,0,H52-I52),IF(I52&gt;H52,H52-I52,0))))</f>
        <v>5000</v>
      </c>
      <c r="K52" s="120" t="str">
        <f t="shared" si="1"/>
        <v>00010807150010000110</v>
      </c>
      <c r="L52" s="84" t="str">
        <f>C52&amp;D52&amp;G52</f>
        <v>00010807150010000110</v>
      </c>
    </row>
    <row r="53" spans="1:12" ht="33.75">
      <c r="A53" s="100" t="s">
        <v>582</v>
      </c>
      <c r="B53" s="101" t="s">
        <v>6</v>
      </c>
      <c r="C53" s="102" t="s">
        <v>68</v>
      </c>
      <c r="D53" s="205" t="s">
        <v>583</v>
      </c>
      <c r="E53" s="210"/>
      <c r="F53" s="210"/>
      <c r="G53" s="211"/>
      <c r="H53" s="97">
        <v>4763000</v>
      </c>
      <c r="I53" s="103">
        <v>6699293.16</v>
      </c>
      <c r="J53" s="104">
        <v>16933.11</v>
      </c>
      <c r="K53" s="119" t="str">
        <f t="shared" si="1"/>
        <v>00011100000000000000</v>
      </c>
      <c r="L53" s="106" t="s">
        <v>584</v>
      </c>
    </row>
    <row r="54" spans="1:12" ht="22.5">
      <c r="A54" s="100" t="s">
        <v>585</v>
      </c>
      <c r="B54" s="101" t="s">
        <v>6</v>
      </c>
      <c r="C54" s="102" t="s">
        <v>68</v>
      </c>
      <c r="D54" s="205" t="s">
        <v>586</v>
      </c>
      <c r="E54" s="210"/>
      <c r="F54" s="210"/>
      <c r="G54" s="211"/>
      <c r="H54" s="97">
        <v>16000</v>
      </c>
      <c r="I54" s="103">
        <v>16119.4</v>
      </c>
      <c r="J54" s="104">
        <v>0</v>
      </c>
      <c r="K54" s="119" t="str">
        <f t="shared" si="1"/>
        <v>00011103000000000120</v>
      </c>
      <c r="L54" s="106" t="s">
        <v>587</v>
      </c>
    </row>
    <row r="55" spans="1:12" s="85" customFormat="1" ht="33.75">
      <c r="A55" s="80" t="s">
        <v>588</v>
      </c>
      <c r="B55" s="79" t="s">
        <v>6</v>
      </c>
      <c r="C55" s="122" t="s">
        <v>68</v>
      </c>
      <c r="D55" s="153" t="s">
        <v>589</v>
      </c>
      <c r="E55" s="154"/>
      <c r="F55" s="154"/>
      <c r="G55" s="155"/>
      <c r="H55" s="81">
        <v>16000</v>
      </c>
      <c r="I55" s="82">
        <v>16119.4</v>
      </c>
      <c r="J55" s="83">
        <f>IF(IF(H55="",0,H55)=0,0,(IF(H55&gt;0,IF(I55&gt;H55,0,H55-I55),IF(I55&gt;H55,H55-I55,0))))</f>
        <v>0</v>
      </c>
      <c r="K55" s="120" t="str">
        <f t="shared" si="1"/>
        <v>00011103050050000120</v>
      </c>
      <c r="L55" s="84" t="str">
        <f>C55&amp;D55&amp;G55</f>
        <v>00011103050050000120</v>
      </c>
    </row>
    <row r="56" spans="1:12" ht="67.5">
      <c r="A56" s="100" t="s">
        <v>590</v>
      </c>
      <c r="B56" s="101" t="s">
        <v>6</v>
      </c>
      <c r="C56" s="102" t="s">
        <v>68</v>
      </c>
      <c r="D56" s="205" t="s">
        <v>591</v>
      </c>
      <c r="E56" s="210"/>
      <c r="F56" s="210"/>
      <c r="G56" s="211"/>
      <c r="H56" s="97">
        <v>4747000</v>
      </c>
      <c r="I56" s="103">
        <v>6683173.76</v>
      </c>
      <c r="J56" s="104">
        <v>16933.11</v>
      </c>
      <c r="K56" s="119" t="str">
        <f t="shared" si="1"/>
        <v>00011105000000000120</v>
      </c>
      <c r="L56" s="106" t="s">
        <v>592</v>
      </c>
    </row>
    <row r="57" spans="1:12" ht="56.25">
      <c r="A57" s="100" t="s">
        <v>593</v>
      </c>
      <c r="B57" s="101" t="s">
        <v>6</v>
      </c>
      <c r="C57" s="102" t="s">
        <v>68</v>
      </c>
      <c r="D57" s="205" t="s">
        <v>594</v>
      </c>
      <c r="E57" s="210"/>
      <c r="F57" s="210"/>
      <c r="G57" s="211"/>
      <c r="H57" s="97">
        <v>4247000</v>
      </c>
      <c r="I57" s="103">
        <v>5204858.88</v>
      </c>
      <c r="J57" s="104">
        <v>16933.11</v>
      </c>
      <c r="K57" s="119" t="str">
        <f t="shared" si="1"/>
        <v>00011105010000000120</v>
      </c>
      <c r="L57" s="106" t="s">
        <v>595</v>
      </c>
    </row>
    <row r="58" spans="1:12" s="85" customFormat="1" ht="78.75">
      <c r="A58" s="80" t="s">
        <v>596</v>
      </c>
      <c r="B58" s="79" t="s">
        <v>6</v>
      </c>
      <c r="C58" s="122" t="s">
        <v>68</v>
      </c>
      <c r="D58" s="153" t="s">
        <v>597</v>
      </c>
      <c r="E58" s="154"/>
      <c r="F58" s="154"/>
      <c r="G58" s="155"/>
      <c r="H58" s="81">
        <v>821100</v>
      </c>
      <c r="I58" s="82">
        <v>1795891.99</v>
      </c>
      <c r="J58" s="83">
        <f>IF(IF(H58="",0,H58)=0,0,(IF(H58&gt;0,IF(I58&gt;H58,0,H58-I58),IF(I58&gt;H58,H58-I58,0))))</f>
        <v>0</v>
      </c>
      <c r="K58" s="120" t="str">
        <f t="shared" si="1"/>
        <v>00011105013050000120</v>
      </c>
      <c r="L58" s="84" t="str">
        <f>C58&amp;D58&amp;G58</f>
        <v>00011105013050000120</v>
      </c>
    </row>
    <row r="59" spans="1:12" s="85" customFormat="1" ht="67.5">
      <c r="A59" s="80" t="s">
        <v>598</v>
      </c>
      <c r="B59" s="79" t="s">
        <v>6</v>
      </c>
      <c r="C59" s="122" t="s">
        <v>68</v>
      </c>
      <c r="D59" s="153" t="s">
        <v>599</v>
      </c>
      <c r="E59" s="154"/>
      <c r="F59" s="154"/>
      <c r="G59" s="155"/>
      <c r="H59" s="81">
        <v>3425900</v>
      </c>
      <c r="I59" s="82">
        <v>3408966.89</v>
      </c>
      <c r="J59" s="83">
        <f>IF(IF(H59="",0,H59)=0,0,(IF(H59&gt;0,IF(I59&gt;H59,0,H59-I59),IF(I59&gt;H59,H59-I59,0))))</f>
        <v>16933.11</v>
      </c>
      <c r="K59" s="120" t="str">
        <f t="shared" si="1"/>
        <v>00011105013130000120</v>
      </c>
      <c r="L59" s="84" t="str">
        <f>C59&amp;D59&amp;G59</f>
        <v>00011105013130000120</v>
      </c>
    </row>
    <row r="60" spans="1:12" ht="33.75">
      <c r="A60" s="100" t="s">
        <v>600</v>
      </c>
      <c r="B60" s="101" t="s">
        <v>6</v>
      </c>
      <c r="C60" s="102" t="s">
        <v>68</v>
      </c>
      <c r="D60" s="205" t="s">
        <v>601</v>
      </c>
      <c r="E60" s="210"/>
      <c r="F60" s="210"/>
      <c r="G60" s="211"/>
      <c r="H60" s="97">
        <v>500000</v>
      </c>
      <c r="I60" s="103">
        <v>1478314.88</v>
      </c>
      <c r="J60" s="104">
        <v>0</v>
      </c>
      <c r="K60" s="119" t="str">
        <f t="shared" si="1"/>
        <v>00011105070000000120</v>
      </c>
      <c r="L60" s="106" t="s">
        <v>602</v>
      </c>
    </row>
    <row r="61" spans="1:12" s="85" customFormat="1" ht="33.75">
      <c r="A61" s="80" t="s">
        <v>603</v>
      </c>
      <c r="B61" s="79" t="s">
        <v>6</v>
      </c>
      <c r="C61" s="122" t="s">
        <v>68</v>
      </c>
      <c r="D61" s="153" t="s">
        <v>604</v>
      </c>
      <c r="E61" s="154"/>
      <c r="F61" s="154"/>
      <c r="G61" s="155"/>
      <c r="H61" s="81">
        <v>500000</v>
      </c>
      <c r="I61" s="82">
        <v>1478314.88</v>
      </c>
      <c r="J61" s="83">
        <f>IF(IF(H61="",0,H61)=0,0,(IF(H61&gt;0,IF(I61&gt;H61,0,H61-I61),IF(I61&gt;H61,H61-I61,0))))</f>
        <v>0</v>
      </c>
      <c r="K61" s="120" t="str">
        <f t="shared" si="1"/>
        <v>00011105075050000120</v>
      </c>
      <c r="L61" s="84" t="str">
        <f>C61&amp;D61&amp;G61</f>
        <v>00011105075050000120</v>
      </c>
    </row>
    <row r="62" spans="1:12" ht="22.5">
      <c r="A62" s="100" t="s">
        <v>605</v>
      </c>
      <c r="B62" s="101" t="s">
        <v>6</v>
      </c>
      <c r="C62" s="102" t="s">
        <v>68</v>
      </c>
      <c r="D62" s="205" t="s">
        <v>606</v>
      </c>
      <c r="E62" s="210"/>
      <c r="F62" s="210"/>
      <c r="G62" s="211"/>
      <c r="H62" s="97">
        <v>77200</v>
      </c>
      <c r="I62" s="103">
        <v>49375.72</v>
      </c>
      <c r="J62" s="104">
        <v>27824.28</v>
      </c>
      <c r="K62" s="119" t="str">
        <f t="shared" si="1"/>
        <v>00011200000000000000</v>
      </c>
      <c r="L62" s="106" t="s">
        <v>607</v>
      </c>
    </row>
    <row r="63" spans="1:12" ht="12.75">
      <c r="A63" s="100" t="s">
        <v>608</v>
      </c>
      <c r="B63" s="101" t="s">
        <v>6</v>
      </c>
      <c r="C63" s="102" t="s">
        <v>68</v>
      </c>
      <c r="D63" s="205" t="s">
        <v>609</v>
      </c>
      <c r="E63" s="210"/>
      <c r="F63" s="210"/>
      <c r="G63" s="211"/>
      <c r="H63" s="97">
        <v>77200</v>
      </c>
      <c r="I63" s="103">
        <v>49375.72</v>
      </c>
      <c r="J63" s="104">
        <v>27824.28</v>
      </c>
      <c r="K63" s="119" t="str">
        <f t="shared" si="1"/>
        <v>00011201000010000120</v>
      </c>
      <c r="L63" s="106" t="s">
        <v>610</v>
      </c>
    </row>
    <row r="64" spans="1:12" s="85" customFormat="1" ht="22.5">
      <c r="A64" s="80" t="s">
        <v>611</v>
      </c>
      <c r="B64" s="79" t="s">
        <v>6</v>
      </c>
      <c r="C64" s="122" t="s">
        <v>68</v>
      </c>
      <c r="D64" s="153" t="s">
        <v>612</v>
      </c>
      <c r="E64" s="154"/>
      <c r="F64" s="154"/>
      <c r="G64" s="155"/>
      <c r="H64" s="81">
        <v>52500</v>
      </c>
      <c r="I64" s="82">
        <v>45710.08</v>
      </c>
      <c r="J64" s="83">
        <f>IF(IF(H64="",0,H64)=0,0,(IF(H64&gt;0,IF(I64&gt;H64,0,H64-I64),IF(I64&gt;H64,H64-I64,0))))</f>
        <v>6789.92</v>
      </c>
      <c r="K64" s="120" t="str">
        <f t="shared" si="1"/>
        <v>00011201010010000120</v>
      </c>
      <c r="L64" s="84" t="str">
        <f>C64&amp;D64&amp;G64</f>
        <v>00011201010010000120</v>
      </c>
    </row>
    <row r="65" spans="1:12" s="85" customFormat="1" ht="22.5">
      <c r="A65" s="80" t="s">
        <v>613</v>
      </c>
      <c r="B65" s="79" t="s">
        <v>6</v>
      </c>
      <c r="C65" s="122" t="s">
        <v>68</v>
      </c>
      <c r="D65" s="153" t="s">
        <v>614</v>
      </c>
      <c r="E65" s="154"/>
      <c r="F65" s="154"/>
      <c r="G65" s="155"/>
      <c r="H65" s="81">
        <v>17300</v>
      </c>
      <c r="I65" s="82">
        <v>2555.64</v>
      </c>
      <c r="J65" s="83">
        <f>IF(IF(H65="",0,H65)=0,0,(IF(H65&gt;0,IF(I65&gt;H65,0,H65-I65),IF(I65&gt;H65,H65-I65,0))))</f>
        <v>14744.36</v>
      </c>
      <c r="K65" s="120" t="str">
        <f t="shared" si="1"/>
        <v>00011201030010000120</v>
      </c>
      <c r="L65" s="84" t="str">
        <f>C65&amp;D65&amp;G65</f>
        <v>00011201030010000120</v>
      </c>
    </row>
    <row r="66" spans="1:12" ht="22.5">
      <c r="A66" s="100" t="s">
        <v>615</v>
      </c>
      <c r="B66" s="101" t="s">
        <v>6</v>
      </c>
      <c r="C66" s="102" t="s">
        <v>68</v>
      </c>
      <c r="D66" s="205" t="s">
        <v>616</v>
      </c>
      <c r="E66" s="210"/>
      <c r="F66" s="210"/>
      <c r="G66" s="211"/>
      <c r="H66" s="97">
        <v>7400</v>
      </c>
      <c r="I66" s="103">
        <v>1110</v>
      </c>
      <c r="J66" s="104">
        <v>6290</v>
      </c>
      <c r="K66" s="119" t="str">
        <f t="shared" si="1"/>
        <v>00011201040010000120</v>
      </c>
      <c r="L66" s="106" t="s">
        <v>617</v>
      </c>
    </row>
    <row r="67" spans="1:12" s="85" customFormat="1" ht="12.75">
      <c r="A67" s="80" t="s">
        <v>618</v>
      </c>
      <c r="B67" s="79" t="s">
        <v>6</v>
      </c>
      <c r="C67" s="122" t="s">
        <v>68</v>
      </c>
      <c r="D67" s="153" t="s">
        <v>619</v>
      </c>
      <c r="E67" s="154"/>
      <c r="F67" s="154"/>
      <c r="G67" s="155"/>
      <c r="H67" s="81">
        <v>7400</v>
      </c>
      <c r="I67" s="82">
        <v>1110</v>
      </c>
      <c r="J67" s="83">
        <f>IF(IF(H67="",0,H67)=0,0,(IF(H67&gt;0,IF(I67&gt;H67,0,H67-I67),IF(I67&gt;H67,H67-I67,0))))</f>
        <v>6290</v>
      </c>
      <c r="K67" s="120" t="str">
        <f t="shared" si="1"/>
        <v>00011201041010000120</v>
      </c>
      <c r="L67" s="84" t="str">
        <f>C67&amp;D67&amp;G67</f>
        <v>00011201041010000120</v>
      </c>
    </row>
    <row r="68" spans="1:12" ht="22.5">
      <c r="A68" s="100" t="s">
        <v>620</v>
      </c>
      <c r="B68" s="101" t="s">
        <v>6</v>
      </c>
      <c r="C68" s="102" t="s">
        <v>68</v>
      </c>
      <c r="D68" s="205" t="s">
        <v>621</v>
      </c>
      <c r="E68" s="210"/>
      <c r="F68" s="210"/>
      <c r="G68" s="211"/>
      <c r="H68" s="97">
        <v>0</v>
      </c>
      <c r="I68" s="103">
        <v>1427.36</v>
      </c>
      <c r="J68" s="104">
        <v>0</v>
      </c>
      <c r="K68" s="119" t="str">
        <f t="shared" si="1"/>
        <v>00011300000000000000</v>
      </c>
      <c r="L68" s="106" t="s">
        <v>622</v>
      </c>
    </row>
    <row r="69" spans="1:12" ht="12.75">
      <c r="A69" s="100" t="s">
        <v>623</v>
      </c>
      <c r="B69" s="101" t="s">
        <v>6</v>
      </c>
      <c r="C69" s="102" t="s">
        <v>68</v>
      </c>
      <c r="D69" s="205" t="s">
        <v>624</v>
      </c>
      <c r="E69" s="210"/>
      <c r="F69" s="210"/>
      <c r="G69" s="211"/>
      <c r="H69" s="97">
        <v>0</v>
      </c>
      <c r="I69" s="103">
        <v>1427.36</v>
      </c>
      <c r="J69" s="104">
        <v>0</v>
      </c>
      <c r="K69" s="119" t="str">
        <f t="shared" si="1"/>
        <v>00011302000000000130</v>
      </c>
      <c r="L69" s="106" t="s">
        <v>625</v>
      </c>
    </row>
    <row r="70" spans="1:12" ht="12.75">
      <c r="A70" s="100" t="s">
        <v>626</v>
      </c>
      <c r="B70" s="101" t="s">
        <v>6</v>
      </c>
      <c r="C70" s="102" t="s">
        <v>68</v>
      </c>
      <c r="D70" s="205" t="s">
        <v>627</v>
      </c>
      <c r="E70" s="210"/>
      <c r="F70" s="210"/>
      <c r="G70" s="211"/>
      <c r="H70" s="97">
        <v>0</v>
      </c>
      <c r="I70" s="103">
        <v>1427.36</v>
      </c>
      <c r="J70" s="104">
        <v>0</v>
      </c>
      <c r="K70" s="119" t="str">
        <f t="shared" si="1"/>
        <v>00011302990000000130</v>
      </c>
      <c r="L70" s="106" t="s">
        <v>628</v>
      </c>
    </row>
    <row r="71" spans="1:12" s="85" customFormat="1" ht="22.5">
      <c r="A71" s="80" t="s">
        <v>629</v>
      </c>
      <c r="B71" s="79" t="s">
        <v>6</v>
      </c>
      <c r="C71" s="122" t="s">
        <v>68</v>
      </c>
      <c r="D71" s="153" t="s">
        <v>630</v>
      </c>
      <c r="E71" s="154"/>
      <c r="F71" s="154"/>
      <c r="G71" s="155"/>
      <c r="H71" s="81">
        <v>0</v>
      </c>
      <c r="I71" s="82">
        <v>1427.36</v>
      </c>
      <c r="J71" s="83">
        <f>IF(IF(H71="",0,H71)=0,0,(IF(H71&gt;0,IF(I71&gt;H71,0,H71-I71),IF(I71&gt;H71,H71-I71,0))))</f>
        <v>0</v>
      </c>
      <c r="K71" s="120" t="str">
        <f t="shared" si="1"/>
        <v>00011302995050000130</v>
      </c>
      <c r="L71" s="84" t="str">
        <f>C71&amp;D71&amp;G71</f>
        <v>00011302995050000130</v>
      </c>
    </row>
    <row r="72" spans="1:12" ht="22.5">
      <c r="A72" s="100" t="s">
        <v>631</v>
      </c>
      <c r="B72" s="101" t="s">
        <v>6</v>
      </c>
      <c r="C72" s="102" t="s">
        <v>68</v>
      </c>
      <c r="D72" s="205" t="s">
        <v>632</v>
      </c>
      <c r="E72" s="210"/>
      <c r="F72" s="210"/>
      <c r="G72" s="211"/>
      <c r="H72" s="97">
        <v>2450000</v>
      </c>
      <c r="I72" s="103">
        <v>3131744.14</v>
      </c>
      <c r="J72" s="104">
        <v>0</v>
      </c>
      <c r="K72" s="119" t="str">
        <f t="shared" si="1"/>
        <v>00011400000000000000</v>
      </c>
      <c r="L72" s="106" t="s">
        <v>633</v>
      </c>
    </row>
    <row r="73" spans="1:12" ht="67.5">
      <c r="A73" s="100" t="s">
        <v>634</v>
      </c>
      <c r="B73" s="101" t="s">
        <v>6</v>
      </c>
      <c r="C73" s="102" t="s">
        <v>68</v>
      </c>
      <c r="D73" s="205" t="s">
        <v>635</v>
      </c>
      <c r="E73" s="210"/>
      <c r="F73" s="210"/>
      <c r="G73" s="211"/>
      <c r="H73" s="97">
        <v>50000</v>
      </c>
      <c r="I73" s="103">
        <v>279338</v>
      </c>
      <c r="J73" s="104">
        <v>0</v>
      </c>
      <c r="K73" s="119" t="str">
        <f t="shared" si="1"/>
        <v>00011402000000000000</v>
      </c>
      <c r="L73" s="106" t="s">
        <v>636</v>
      </c>
    </row>
    <row r="74" spans="1:12" ht="78.75">
      <c r="A74" s="100" t="s">
        <v>637</v>
      </c>
      <c r="B74" s="101" t="s">
        <v>6</v>
      </c>
      <c r="C74" s="102" t="s">
        <v>68</v>
      </c>
      <c r="D74" s="205" t="s">
        <v>638</v>
      </c>
      <c r="E74" s="210"/>
      <c r="F74" s="210"/>
      <c r="G74" s="211"/>
      <c r="H74" s="97">
        <v>50000</v>
      </c>
      <c r="I74" s="103">
        <v>279338</v>
      </c>
      <c r="J74" s="104">
        <v>0</v>
      </c>
      <c r="K74" s="119" t="str">
        <f t="shared" si="1"/>
        <v>00011402050050000410</v>
      </c>
      <c r="L74" s="106" t="s">
        <v>639</v>
      </c>
    </row>
    <row r="75" spans="1:12" s="85" customFormat="1" ht="67.5">
      <c r="A75" s="80" t="s">
        <v>640</v>
      </c>
      <c r="B75" s="79" t="s">
        <v>6</v>
      </c>
      <c r="C75" s="122" t="s">
        <v>68</v>
      </c>
      <c r="D75" s="153" t="s">
        <v>641</v>
      </c>
      <c r="E75" s="154"/>
      <c r="F75" s="154"/>
      <c r="G75" s="155"/>
      <c r="H75" s="81">
        <v>50000</v>
      </c>
      <c r="I75" s="82">
        <v>279338</v>
      </c>
      <c r="J75" s="83">
        <f>IF(IF(H75="",0,H75)=0,0,(IF(H75&gt;0,IF(I75&gt;H75,0,H75-I75),IF(I75&gt;H75,H75-I75,0))))</f>
        <v>0</v>
      </c>
      <c r="K75" s="120" t="str">
        <f t="shared" si="1"/>
        <v>00011402053050000410</v>
      </c>
      <c r="L75" s="84" t="str">
        <f>C75&amp;D75&amp;G75</f>
        <v>00011402053050000410</v>
      </c>
    </row>
    <row r="76" spans="1:12" ht="22.5">
      <c r="A76" s="100" t="s">
        <v>642</v>
      </c>
      <c r="B76" s="101" t="s">
        <v>6</v>
      </c>
      <c r="C76" s="102" t="s">
        <v>68</v>
      </c>
      <c r="D76" s="205" t="s">
        <v>643</v>
      </c>
      <c r="E76" s="210"/>
      <c r="F76" s="210"/>
      <c r="G76" s="211"/>
      <c r="H76" s="97">
        <v>2400000</v>
      </c>
      <c r="I76" s="103">
        <v>2852406.14</v>
      </c>
      <c r="J76" s="104">
        <v>0</v>
      </c>
      <c r="K76" s="119" t="str">
        <f t="shared" si="1"/>
        <v>00011406000000000430</v>
      </c>
      <c r="L76" s="106" t="s">
        <v>644</v>
      </c>
    </row>
    <row r="77" spans="1:12" ht="33.75">
      <c r="A77" s="100" t="s">
        <v>645</v>
      </c>
      <c r="B77" s="101" t="s">
        <v>6</v>
      </c>
      <c r="C77" s="102" t="s">
        <v>68</v>
      </c>
      <c r="D77" s="205" t="s">
        <v>646</v>
      </c>
      <c r="E77" s="210"/>
      <c r="F77" s="210"/>
      <c r="G77" s="211"/>
      <c r="H77" s="97">
        <v>2400000</v>
      </c>
      <c r="I77" s="103">
        <v>2852406.14</v>
      </c>
      <c r="J77" s="104">
        <v>0</v>
      </c>
      <c r="K77" s="119" t="str">
        <f t="shared" si="1"/>
        <v>00011406010000000430</v>
      </c>
      <c r="L77" s="106" t="s">
        <v>647</v>
      </c>
    </row>
    <row r="78" spans="1:12" s="85" customFormat="1" ht="56.25">
      <c r="A78" s="80" t="s">
        <v>648</v>
      </c>
      <c r="B78" s="79" t="s">
        <v>6</v>
      </c>
      <c r="C78" s="122" t="s">
        <v>68</v>
      </c>
      <c r="D78" s="153" t="s">
        <v>649</v>
      </c>
      <c r="E78" s="154"/>
      <c r="F78" s="154"/>
      <c r="G78" s="155"/>
      <c r="H78" s="81">
        <v>1500000</v>
      </c>
      <c r="I78" s="82">
        <v>1654286.79</v>
      </c>
      <c r="J78" s="83">
        <f>IF(IF(H78="",0,H78)=0,0,(IF(H78&gt;0,IF(I78&gt;H78,0,H78-I78),IF(I78&gt;H78,H78-I78,0))))</f>
        <v>0</v>
      </c>
      <c r="K78" s="120" t="str">
        <f t="shared" si="1"/>
        <v>00011406013050000430</v>
      </c>
      <c r="L78" s="84" t="str">
        <f>C78&amp;D78&amp;G78</f>
        <v>00011406013050000430</v>
      </c>
    </row>
    <row r="79" spans="1:12" s="85" customFormat="1" ht="45">
      <c r="A79" s="80" t="s">
        <v>650</v>
      </c>
      <c r="B79" s="79" t="s">
        <v>6</v>
      </c>
      <c r="C79" s="122" t="s">
        <v>68</v>
      </c>
      <c r="D79" s="153" t="s">
        <v>651</v>
      </c>
      <c r="E79" s="154"/>
      <c r="F79" s="154"/>
      <c r="G79" s="155"/>
      <c r="H79" s="81">
        <v>900000</v>
      </c>
      <c r="I79" s="82">
        <v>1198119.35</v>
      </c>
      <c r="J79" s="83">
        <f>IF(IF(H79="",0,H79)=0,0,(IF(H79&gt;0,IF(I79&gt;H79,0,H79-I79),IF(I79&gt;H79,H79-I79,0))))</f>
        <v>0</v>
      </c>
      <c r="K79" s="120" t="str">
        <f t="shared" si="1"/>
        <v>00011406013130000430</v>
      </c>
      <c r="L79" s="84" t="str">
        <f>C79&amp;D79&amp;G79</f>
        <v>00011406013130000430</v>
      </c>
    </row>
    <row r="80" spans="1:12" ht="12.75">
      <c r="A80" s="100" t="s">
        <v>652</v>
      </c>
      <c r="B80" s="101" t="s">
        <v>6</v>
      </c>
      <c r="C80" s="102" t="s">
        <v>68</v>
      </c>
      <c r="D80" s="205" t="s">
        <v>653</v>
      </c>
      <c r="E80" s="210"/>
      <c r="F80" s="210"/>
      <c r="G80" s="211"/>
      <c r="H80" s="97">
        <v>932900</v>
      </c>
      <c r="I80" s="103">
        <v>1965172.25</v>
      </c>
      <c r="J80" s="104">
        <v>452034.04</v>
      </c>
      <c r="K80" s="119" t="str">
        <f t="shared" si="1"/>
        <v>00011600000000000000</v>
      </c>
      <c r="L80" s="106" t="s">
        <v>654</v>
      </c>
    </row>
    <row r="81" spans="1:12" ht="33.75">
      <c r="A81" s="100" t="s">
        <v>655</v>
      </c>
      <c r="B81" s="101" t="s">
        <v>6</v>
      </c>
      <c r="C81" s="102" t="s">
        <v>68</v>
      </c>
      <c r="D81" s="205" t="s">
        <v>656</v>
      </c>
      <c r="E81" s="210"/>
      <c r="F81" s="210"/>
      <c r="G81" s="211"/>
      <c r="H81" s="97">
        <v>386500</v>
      </c>
      <c r="I81" s="103">
        <v>446717.93</v>
      </c>
      <c r="J81" s="104">
        <v>192344.49</v>
      </c>
      <c r="K81" s="119" t="str">
        <f aca="true" t="shared" si="2" ref="K81:K112">C81&amp;D81&amp;G81</f>
        <v>00011601000010000140</v>
      </c>
      <c r="L81" s="106" t="s">
        <v>657</v>
      </c>
    </row>
    <row r="82" spans="1:12" ht="45">
      <c r="A82" s="100" t="s">
        <v>658</v>
      </c>
      <c r="B82" s="101" t="s">
        <v>6</v>
      </c>
      <c r="C82" s="102" t="s">
        <v>68</v>
      </c>
      <c r="D82" s="205" t="s">
        <v>659</v>
      </c>
      <c r="E82" s="210"/>
      <c r="F82" s="210"/>
      <c r="G82" s="211"/>
      <c r="H82" s="97">
        <v>0</v>
      </c>
      <c r="I82" s="103">
        <v>30000</v>
      </c>
      <c r="J82" s="104">
        <v>0</v>
      </c>
      <c r="K82" s="119" t="str">
        <f t="shared" si="2"/>
        <v>00011601050010000140</v>
      </c>
      <c r="L82" s="106" t="s">
        <v>660</v>
      </c>
    </row>
    <row r="83" spans="1:12" s="85" customFormat="1" ht="67.5">
      <c r="A83" s="80" t="s">
        <v>661</v>
      </c>
      <c r="B83" s="79" t="s">
        <v>6</v>
      </c>
      <c r="C83" s="122" t="s">
        <v>68</v>
      </c>
      <c r="D83" s="153" t="s">
        <v>662</v>
      </c>
      <c r="E83" s="154"/>
      <c r="F83" s="154"/>
      <c r="G83" s="155"/>
      <c r="H83" s="81">
        <v>0</v>
      </c>
      <c r="I83" s="82">
        <v>30000</v>
      </c>
      <c r="J83" s="83">
        <f>IF(IF(H83="",0,H83)=0,0,(IF(H83&gt;0,IF(I83&gt;H83,0,H83-I83),IF(I83&gt;H83,H83-I83,0))))</f>
        <v>0</v>
      </c>
      <c r="K83" s="120" t="str">
        <f t="shared" si="2"/>
        <v>00011601053010000140</v>
      </c>
      <c r="L83" s="84" t="str">
        <f>C83&amp;D83&amp;G83</f>
        <v>00011601053010000140</v>
      </c>
    </row>
    <row r="84" spans="1:12" ht="67.5">
      <c r="A84" s="100" t="s">
        <v>663</v>
      </c>
      <c r="B84" s="101" t="s">
        <v>6</v>
      </c>
      <c r="C84" s="102" t="s">
        <v>68</v>
      </c>
      <c r="D84" s="205" t="s">
        <v>664</v>
      </c>
      <c r="E84" s="210"/>
      <c r="F84" s="210"/>
      <c r="G84" s="211"/>
      <c r="H84" s="97">
        <v>24500</v>
      </c>
      <c r="I84" s="103">
        <v>15750</v>
      </c>
      <c r="J84" s="104">
        <v>8750</v>
      </c>
      <c r="K84" s="119" t="str">
        <f t="shared" si="2"/>
        <v>00011601060010000140</v>
      </c>
      <c r="L84" s="106" t="s">
        <v>665</v>
      </c>
    </row>
    <row r="85" spans="1:12" s="85" customFormat="1" ht="90">
      <c r="A85" s="80" t="s">
        <v>666</v>
      </c>
      <c r="B85" s="79" t="s">
        <v>6</v>
      </c>
      <c r="C85" s="122" t="s">
        <v>68</v>
      </c>
      <c r="D85" s="153" t="s">
        <v>667</v>
      </c>
      <c r="E85" s="154"/>
      <c r="F85" s="154"/>
      <c r="G85" s="155"/>
      <c r="H85" s="81">
        <v>24500</v>
      </c>
      <c r="I85" s="82">
        <v>15750</v>
      </c>
      <c r="J85" s="83">
        <f>IF(IF(H85="",0,H85)=0,0,(IF(H85&gt;0,IF(I85&gt;H85,0,H85-I85),IF(I85&gt;H85,H85-I85,0))))</f>
        <v>8750</v>
      </c>
      <c r="K85" s="120" t="str">
        <f t="shared" si="2"/>
        <v>00011601063010000140</v>
      </c>
      <c r="L85" s="84" t="str">
        <f>C85&amp;D85&amp;G85</f>
        <v>00011601063010000140</v>
      </c>
    </row>
    <row r="86" spans="1:12" ht="45">
      <c r="A86" s="100" t="s">
        <v>668</v>
      </c>
      <c r="B86" s="101" t="s">
        <v>6</v>
      </c>
      <c r="C86" s="102" t="s">
        <v>68</v>
      </c>
      <c r="D86" s="205" t="s">
        <v>669</v>
      </c>
      <c r="E86" s="210"/>
      <c r="F86" s="210"/>
      <c r="G86" s="211"/>
      <c r="H86" s="97">
        <v>30900</v>
      </c>
      <c r="I86" s="103">
        <v>10233.65</v>
      </c>
      <c r="J86" s="104">
        <v>25000</v>
      </c>
      <c r="K86" s="119" t="str">
        <f t="shared" si="2"/>
        <v>00011601070010000140</v>
      </c>
      <c r="L86" s="106" t="s">
        <v>670</v>
      </c>
    </row>
    <row r="87" spans="1:12" s="85" customFormat="1" ht="67.5">
      <c r="A87" s="80" t="s">
        <v>671</v>
      </c>
      <c r="B87" s="79" t="s">
        <v>6</v>
      </c>
      <c r="C87" s="122" t="s">
        <v>68</v>
      </c>
      <c r="D87" s="153" t="s">
        <v>672</v>
      </c>
      <c r="E87" s="154"/>
      <c r="F87" s="154"/>
      <c r="G87" s="155"/>
      <c r="H87" s="81">
        <v>900</v>
      </c>
      <c r="I87" s="82">
        <v>5233.65</v>
      </c>
      <c r="J87" s="83">
        <f>IF(IF(H87="",0,H87)=0,0,(IF(H87&gt;0,IF(I87&gt;H87,0,H87-I87),IF(I87&gt;H87,H87-I87,0))))</f>
        <v>0</v>
      </c>
      <c r="K87" s="120" t="str">
        <f t="shared" si="2"/>
        <v>00011601073010000140</v>
      </c>
      <c r="L87" s="84" t="str">
        <f>C87&amp;D87&amp;G87</f>
        <v>00011601073010000140</v>
      </c>
    </row>
    <row r="88" spans="1:12" s="85" customFormat="1" ht="56.25">
      <c r="A88" s="80" t="s">
        <v>673</v>
      </c>
      <c r="B88" s="79" t="s">
        <v>6</v>
      </c>
      <c r="C88" s="122" t="s">
        <v>68</v>
      </c>
      <c r="D88" s="153" t="s">
        <v>674</v>
      </c>
      <c r="E88" s="154"/>
      <c r="F88" s="154"/>
      <c r="G88" s="155"/>
      <c r="H88" s="81">
        <v>30000</v>
      </c>
      <c r="I88" s="82">
        <v>5000</v>
      </c>
      <c r="J88" s="83">
        <f>IF(IF(H88="",0,H88)=0,0,(IF(H88&gt;0,IF(I88&gt;H88,0,H88-I88),IF(I88&gt;H88,H88-I88,0))))</f>
        <v>25000</v>
      </c>
      <c r="K88" s="120" t="str">
        <f t="shared" si="2"/>
        <v>00011601074010000140</v>
      </c>
      <c r="L88" s="84" t="str">
        <f>C88&amp;D88&amp;G88</f>
        <v>00011601074010000140</v>
      </c>
    </row>
    <row r="89" spans="1:12" ht="56.25">
      <c r="A89" s="100" t="s">
        <v>675</v>
      </c>
      <c r="B89" s="101" t="s">
        <v>6</v>
      </c>
      <c r="C89" s="102" t="s">
        <v>68</v>
      </c>
      <c r="D89" s="205" t="s">
        <v>676</v>
      </c>
      <c r="E89" s="210"/>
      <c r="F89" s="210"/>
      <c r="G89" s="211"/>
      <c r="H89" s="97">
        <v>0</v>
      </c>
      <c r="I89" s="103">
        <v>79500</v>
      </c>
      <c r="J89" s="104">
        <v>0</v>
      </c>
      <c r="K89" s="119" t="str">
        <f t="shared" si="2"/>
        <v>00011601080010000140</v>
      </c>
      <c r="L89" s="106" t="s">
        <v>677</v>
      </c>
    </row>
    <row r="90" spans="1:12" s="85" customFormat="1" ht="78.75">
      <c r="A90" s="80" t="s">
        <v>678</v>
      </c>
      <c r="B90" s="79" t="s">
        <v>6</v>
      </c>
      <c r="C90" s="122" t="s">
        <v>68</v>
      </c>
      <c r="D90" s="153" t="s">
        <v>679</v>
      </c>
      <c r="E90" s="154"/>
      <c r="F90" s="154"/>
      <c r="G90" s="155"/>
      <c r="H90" s="81">
        <v>0</v>
      </c>
      <c r="I90" s="82">
        <v>79500</v>
      </c>
      <c r="J90" s="83">
        <f>IF(IF(H90="",0,H90)=0,0,(IF(H90&gt;0,IF(I90&gt;H90,0,H90-I90),IF(I90&gt;H90,H90-I90,0))))</f>
        <v>0</v>
      </c>
      <c r="K90" s="120" t="str">
        <f t="shared" si="2"/>
        <v>00011601083010000140</v>
      </c>
      <c r="L90" s="84" t="str">
        <f>C90&amp;D90&amp;G90</f>
        <v>00011601083010000140</v>
      </c>
    </row>
    <row r="91" spans="1:12" ht="45">
      <c r="A91" s="100" t="s">
        <v>680</v>
      </c>
      <c r="B91" s="101" t="s">
        <v>6</v>
      </c>
      <c r="C91" s="102" t="s">
        <v>68</v>
      </c>
      <c r="D91" s="205" t="s">
        <v>681</v>
      </c>
      <c r="E91" s="210"/>
      <c r="F91" s="210"/>
      <c r="G91" s="211"/>
      <c r="H91" s="97">
        <v>0</v>
      </c>
      <c r="I91" s="103">
        <v>22597.35</v>
      </c>
      <c r="J91" s="104">
        <v>0</v>
      </c>
      <c r="K91" s="119" t="str">
        <f t="shared" si="2"/>
        <v>00011601110010000140</v>
      </c>
      <c r="L91" s="106" t="s">
        <v>682</v>
      </c>
    </row>
    <row r="92" spans="1:12" s="85" customFormat="1" ht="67.5">
      <c r="A92" s="80" t="s">
        <v>683</v>
      </c>
      <c r="B92" s="79" t="s">
        <v>6</v>
      </c>
      <c r="C92" s="122" t="s">
        <v>68</v>
      </c>
      <c r="D92" s="153" t="s">
        <v>684</v>
      </c>
      <c r="E92" s="154"/>
      <c r="F92" s="154"/>
      <c r="G92" s="155"/>
      <c r="H92" s="81">
        <v>0</v>
      </c>
      <c r="I92" s="82">
        <v>22597.35</v>
      </c>
      <c r="J92" s="83">
        <f>IF(IF(H92="",0,H92)=0,0,(IF(H92&gt;0,IF(I92&gt;H92,0,H92-I92),IF(I92&gt;H92,H92-I92,0))))</f>
        <v>0</v>
      </c>
      <c r="K92" s="120" t="str">
        <f t="shared" si="2"/>
        <v>00011601113010000140</v>
      </c>
      <c r="L92" s="84" t="str">
        <f>C92&amp;D92&amp;G92</f>
        <v>00011601113010000140</v>
      </c>
    </row>
    <row r="93" spans="1:12" ht="45">
      <c r="A93" s="100" t="s">
        <v>685</v>
      </c>
      <c r="B93" s="101" t="s">
        <v>6</v>
      </c>
      <c r="C93" s="102" t="s">
        <v>68</v>
      </c>
      <c r="D93" s="205" t="s">
        <v>686</v>
      </c>
      <c r="E93" s="210"/>
      <c r="F93" s="210"/>
      <c r="G93" s="211"/>
      <c r="H93" s="97">
        <v>2700</v>
      </c>
      <c r="I93" s="103">
        <v>1000</v>
      </c>
      <c r="J93" s="104">
        <v>1700</v>
      </c>
      <c r="K93" s="119" t="str">
        <f t="shared" si="2"/>
        <v>00011601130010000140</v>
      </c>
      <c r="L93" s="106" t="s">
        <v>687</v>
      </c>
    </row>
    <row r="94" spans="1:12" s="85" customFormat="1" ht="67.5">
      <c r="A94" s="80" t="s">
        <v>688</v>
      </c>
      <c r="B94" s="79" t="s">
        <v>6</v>
      </c>
      <c r="C94" s="122" t="s">
        <v>68</v>
      </c>
      <c r="D94" s="153" t="s">
        <v>689</v>
      </c>
      <c r="E94" s="154"/>
      <c r="F94" s="154"/>
      <c r="G94" s="155"/>
      <c r="H94" s="81">
        <v>2700</v>
      </c>
      <c r="I94" s="82">
        <v>1000</v>
      </c>
      <c r="J94" s="83">
        <f>IF(IF(H94="",0,H94)=0,0,(IF(H94&gt;0,IF(I94&gt;H94,0,H94-I94),IF(I94&gt;H94,H94-I94,0))))</f>
        <v>1700</v>
      </c>
      <c r="K94" s="120" t="str">
        <f t="shared" si="2"/>
        <v>00011601133010000140</v>
      </c>
      <c r="L94" s="84" t="str">
        <f>C94&amp;D94&amp;G94</f>
        <v>00011601133010000140</v>
      </c>
    </row>
    <row r="95" spans="1:12" ht="56.25">
      <c r="A95" s="100" t="s">
        <v>690</v>
      </c>
      <c r="B95" s="101" t="s">
        <v>6</v>
      </c>
      <c r="C95" s="102" t="s">
        <v>68</v>
      </c>
      <c r="D95" s="205" t="s">
        <v>691</v>
      </c>
      <c r="E95" s="210"/>
      <c r="F95" s="210"/>
      <c r="G95" s="211"/>
      <c r="H95" s="97">
        <v>2200</v>
      </c>
      <c r="I95" s="103">
        <v>4300</v>
      </c>
      <c r="J95" s="104">
        <v>0</v>
      </c>
      <c r="K95" s="119" t="str">
        <f t="shared" si="2"/>
        <v>00011601140010000140</v>
      </c>
      <c r="L95" s="106" t="s">
        <v>692</v>
      </c>
    </row>
    <row r="96" spans="1:12" s="85" customFormat="1" ht="78.75">
      <c r="A96" s="80" t="s">
        <v>693</v>
      </c>
      <c r="B96" s="79" t="s">
        <v>6</v>
      </c>
      <c r="C96" s="122" t="s">
        <v>68</v>
      </c>
      <c r="D96" s="153" t="s">
        <v>694</v>
      </c>
      <c r="E96" s="154"/>
      <c r="F96" s="154"/>
      <c r="G96" s="155"/>
      <c r="H96" s="81">
        <v>2200</v>
      </c>
      <c r="I96" s="82">
        <v>4300</v>
      </c>
      <c r="J96" s="83">
        <f>IF(IF(H96="",0,H96)=0,0,(IF(H96&gt;0,IF(I96&gt;H96,0,H96-I96),IF(I96&gt;H96,H96-I96,0))))</f>
        <v>0</v>
      </c>
      <c r="K96" s="120" t="str">
        <f t="shared" si="2"/>
        <v>00011601143010000140</v>
      </c>
      <c r="L96" s="84" t="str">
        <f>C96&amp;D96&amp;G96</f>
        <v>00011601143010000140</v>
      </c>
    </row>
    <row r="97" spans="1:12" ht="56.25">
      <c r="A97" s="100" t="s">
        <v>695</v>
      </c>
      <c r="B97" s="101" t="s">
        <v>6</v>
      </c>
      <c r="C97" s="102" t="s">
        <v>68</v>
      </c>
      <c r="D97" s="205" t="s">
        <v>696</v>
      </c>
      <c r="E97" s="210"/>
      <c r="F97" s="210"/>
      <c r="G97" s="211"/>
      <c r="H97" s="97">
        <v>7700</v>
      </c>
      <c r="I97" s="103">
        <v>34222.14</v>
      </c>
      <c r="J97" s="104">
        <v>0</v>
      </c>
      <c r="K97" s="119" t="str">
        <f t="shared" si="2"/>
        <v>00011601150010000140</v>
      </c>
      <c r="L97" s="106" t="s">
        <v>697</v>
      </c>
    </row>
    <row r="98" spans="1:12" s="85" customFormat="1" ht="90">
      <c r="A98" s="80" t="s">
        <v>698</v>
      </c>
      <c r="B98" s="79" t="s">
        <v>6</v>
      </c>
      <c r="C98" s="122" t="s">
        <v>68</v>
      </c>
      <c r="D98" s="153" t="s">
        <v>699</v>
      </c>
      <c r="E98" s="154"/>
      <c r="F98" s="154"/>
      <c r="G98" s="155"/>
      <c r="H98" s="81">
        <v>7700</v>
      </c>
      <c r="I98" s="82">
        <v>34222.14</v>
      </c>
      <c r="J98" s="83">
        <f>IF(IF(H98="",0,H98)=0,0,(IF(H98&gt;0,IF(I98&gt;H98,0,H98-I98),IF(I98&gt;H98,H98-I98,0))))</f>
        <v>0</v>
      </c>
      <c r="K98" s="120" t="str">
        <f t="shared" si="2"/>
        <v>00011601153010000140</v>
      </c>
      <c r="L98" s="84" t="str">
        <f>C98&amp;D98&amp;G98</f>
        <v>00011601153010000140</v>
      </c>
    </row>
    <row r="99" spans="1:12" ht="45">
      <c r="A99" s="100" t="s">
        <v>700</v>
      </c>
      <c r="B99" s="101" t="s">
        <v>6</v>
      </c>
      <c r="C99" s="102" t="s">
        <v>68</v>
      </c>
      <c r="D99" s="205" t="s">
        <v>701</v>
      </c>
      <c r="E99" s="210"/>
      <c r="F99" s="210"/>
      <c r="G99" s="211"/>
      <c r="H99" s="97">
        <v>239900</v>
      </c>
      <c r="I99" s="103">
        <v>83005.51</v>
      </c>
      <c r="J99" s="104">
        <v>156894.49</v>
      </c>
      <c r="K99" s="119" t="str">
        <f t="shared" si="2"/>
        <v>00011601190010000140</v>
      </c>
      <c r="L99" s="106" t="s">
        <v>702</v>
      </c>
    </row>
    <row r="100" spans="1:12" s="85" customFormat="1" ht="67.5">
      <c r="A100" s="80" t="s">
        <v>703</v>
      </c>
      <c r="B100" s="79" t="s">
        <v>6</v>
      </c>
      <c r="C100" s="122" t="s">
        <v>68</v>
      </c>
      <c r="D100" s="153" t="s">
        <v>704</v>
      </c>
      <c r="E100" s="154"/>
      <c r="F100" s="154"/>
      <c r="G100" s="155"/>
      <c r="H100" s="81">
        <v>239900</v>
      </c>
      <c r="I100" s="82">
        <v>83005.51</v>
      </c>
      <c r="J100" s="83">
        <f>IF(IF(H100="",0,H100)=0,0,(IF(H100&gt;0,IF(I100&gt;H100,0,H100-I100),IF(I100&gt;H100,H100-I100,0))))</f>
        <v>156894.49</v>
      </c>
      <c r="K100" s="120" t="str">
        <f t="shared" si="2"/>
        <v>00011601193010000140</v>
      </c>
      <c r="L100" s="84" t="str">
        <f>C100&amp;D100&amp;G100</f>
        <v>00011601193010000140</v>
      </c>
    </row>
    <row r="101" spans="1:12" ht="56.25">
      <c r="A101" s="100" t="s">
        <v>705</v>
      </c>
      <c r="B101" s="101" t="s">
        <v>6</v>
      </c>
      <c r="C101" s="102" t="s">
        <v>68</v>
      </c>
      <c r="D101" s="205" t="s">
        <v>706</v>
      </c>
      <c r="E101" s="210"/>
      <c r="F101" s="210"/>
      <c r="G101" s="211"/>
      <c r="H101" s="97">
        <v>78600</v>
      </c>
      <c r="I101" s="103">
        <v>166109.28</v>
      </c>
      <c r="J101" s="104">
        <v>0</v>
      </c>
      <c r="K101" s="119" t="str">
        <f t="shared" si="2"/>
        <v>00011601200010000140</v>
      </c>
      <c r="L101" s="106" t="s">
        <v>707</v>
      </c>
    </row>
    <row r="102" spans="1:12" s="85" customFormat="1" ht="78.75">
      <c r="A102" s="80" t="s">
        <v>708</v>
      </c>
      <c r="B102" s="79" t="s">
        <v>6</v>
      </c>
      <c r="C102" s="122" t="s">
        <v>68</v>
      </c>
      <c r="D102" s="153" t="s">
        <v>709</v>
      </c>
      <c r="E102" s="154"/>
      <c r="F102" s="154"/>
      <c r="G102" s="155"/>
      <c r="H102" s="81">
        <v>78600</v>
      </c>
      <c r="I102" s="82">
        <v>166109.28</v>
      </c>
      <c r="J102" s="83">
        <f>IF(IF(H102="",0,H102)=0,0,(IF(H102&gt;0,IF(I102&gt;H102,0,H102-I102),IF(I102&gt;H102,H102-I102,0))))</f>
        <v>0</v>
      </c>
      <c r="K102" s="120" t="str">
        <f t="shared" si="2"/>
        <v>00011601203010000140</v>
      </c>
      <c r="L102" s="84" t="str">
        <f>C102&amp;D102&amp;G102</f>
        <v>00011601203010000140</v>
      </c>
    </row>
    <row r="103" spans="1:12" ht="90">
      <c r="A103" s="100" t="s">
        <v>710</v>
      </c>
      <c r="B103" s="101" t="s">
        <v>6</v>
      </c>
      <c r="C103" s="102" t="s">
        <v>68</v>
      </c>
      <c r="D103" s="205" t="s">
        <v>711</v>
      </c>
      <c r="E103" s="210"/>
      <c r="F103" s="210"/>
      <c r="G103" s="211"/>
      <c r="H103" s="97">
        <v>0</v>
      </c>
      <c r="I103" s="103">
        <v>5000</v>
      </c>
      <c r="J103" s="104">
        <v>0</v>
      </c>
      <c r="K103" s="119" t="str">
        <f t="shared" si="2"/>
        <v>00011601330000000140</v>
      </c>
      <c r="L103" s="106" t="s">
        <v>712</v>
      </c>
    </row>
    <row r="104" spans="1:12" s="85" customFormat="1" ht="112.5">
      <c r="A104" s="80" t="s">
        <v>713</v>
      </c>
      <c r="B104" s="79" t="s">
        <v>6</v>
      </c>
      <c r="C104" s="122" t="s">
        <v>68</v>
      </c>
      <c r="D104" s="153" t="s">
        <v>714</v>
      </c>
      <c r="E104" s="154"/>
      <c r="F104" s="154"/>
      <c r="G104" s="155"/>
      <c r="H104" s="81">
        <v>0</v>
      </c>
      <c r="I104" s="82">
        <v>5000</v>
      </c>
      <c r="J104" s="83">
        <f>IF(IF(H104="",0,H104)=0,0,(IF(H104&gt;0,IF(I104&gt;H104,0,H104-I104),IF(I104&gt;H104,H104-I104,0))))</f>
        <v>0</v>
      </c>
      <c r="K104" s="120" t="str">
        <f t="shared" si="2"/>
        <v>00011601333010000140</v>
      </c>
      <c r="L104" s="84" t="str">
        <f>C104&amp;D104&amp;G104</f>
        <v>00011601333010000140</v>
      </c>
    </row>
    <row r="105" spans="1:12" ht="22.5">
      <c r="A105" s="100" t="s">
        <v>715</v>
      </c>
      <c r="B105" s="101" t="s">
        <v>6</v>
      </c>
      <c r="C105" s="102" t="s">
        <v>68</v>
      </c>
      <c r="D105" s="205" t="s">
        <v>716</v>
      </c>
      <c r="E105" s="210"/>
      <c r="F105" s="210"/>
      <c r="G105" s="211"/>
      <c r="H105" s="97">
        <v>534800</v>
      </c>
      <c r="I105" s="103">
        <v>281454.32</v>
      </c>
      <c r="J105" s="104">
        <v>259689.55</v>
      </c>
      <c r="K105" s="119" t="str">
        <f t="shared" si="2"/>
        <v>00011610000000000140</v>
      </c>
      <c r="L105" s="106" t="s">
        <v>717</v>
      </c>
    </row>
    <row r="106" spans="1:12" ht="56.25">
      <c r="A106" s="100" t="s">
        <v>718</v>
      </c>
      <c r="B106" s="101" t="s">
        <v>6</v>
      </c>
      <c r="C106" s="102" t="s">
        <v>68</v>
      </c>
      <c r="D106" s="205" t="s">
        <v>719</v>
      </c>
      <c r="E106" s="210"/>
      <c r="F106" s="210"/>
      <c r="G106" s="211"/>
      <c r="H106" s="97">
        <v>534800</v>
      </c>
      <c r="I106" s="103">
        <v>281454.32</v>
      </c>
      <c r="J106" s="104">
        <v>259689.55</v>
      </c>
      <c r="K106" s="119" t="str">
        <f t="shared" si="2"/>
        <v>00011610120000000140</v>
      </c>
      <c r="L106" s="106" t="s">
        <v>720</v>
      </c>
    </row>
    <row r="107" spans="1:12" s="85" customFormat="1" ht="56.25">
      <c r="A107" s="80" t="s">
        <v>721</v>
      </c>
      <c r="B107" s="79" t="s">
        <v>6</v>
      </c>
      <c r="C107" s="122" t="s">
        <v>68</v>
      </c>
      <c r="D107" s="153" t="s">
        <v>722</v>
      </c>
      <c r="E107" s="154"/>
      <c r="F107" s="154"/>
      <c r="G107" s="155"/>
      <c r="H107" s="81">
        <v>534800</v>
      </c>
      <c r="I107" s="82">
        <v>275110.45</v>
      </c>
      <c r="J107" s="83">
        <f>IF(IF(H107="",0,H107)=0,0,(IF(H107&gt;0,IF(I107&gt;H107,0,H107-I107),IF(I107&gt;H107,H107-I107,0))))</f>
        <v>259689.55</v>
      </c>
      <c r="K107" s="120" t="str">
        <f t="shared" si="2"/>
        <v>00011610123010000140</v>
      </c>
      <c r="L107" s="84" t="str">
        <f>C107&amp;D107&amp;G107</f>
        <v>00011610123010000140</v>
      </c>
    </row>
    <row r="108" spans="1:12" s="85" customFormat="1" ht="56.25">
      <c r="A108" s="80" t="s">
        <v>723</v>
      </c>
      <c r="B108" s="79" t="s">
        <v>6</v>
      </c>
      <c r="C108" s="122" t="s">
        <v>68</v>
      </c>
      <c r="D108" s="153" t="s">
        <v>724</v>
      </c>
      <c r="E108" s="154"/>
      <c r="F108" s="154"/>
      <c r="G108" s="155"/>
      <c r="H108" s="81">
        <v>0</v>
      </c>
      <c r="I108" s="82">
        <v>6343.87</v>
      </c>
      <c r="J108" s="83">
        <f>IF(IF(H108="",0,H108)=0,0,(IF(H108&gt;0,IF(I108&gt;H108,0,H108-I108),IF(I108&gt;H108,H108-I108,0))))</f>
        <v>0</v>
      </c>
      <c r="K108" s="120" t="str">
        <f t="shared" si="2"/>
        <v>00011610129010000140</v>
      </c>
      <c r="L108" s="84" t="str">
        <f>C108&amp;D108&amp;G108</f>
        <v>00011610129010000140</v>
      </c>
    </row>
    <row r="109" spans="1:12" ht="12.75">
      <c r="A109" s="100" t="s">
        <v>725</v>
      </c>
      <c r="B109" s="101" t="s">
        <v>6</v>
      </c>
      <c r="C109" s="102" t="s">
        <v>68</v>
      </c>
      <c r="D109" s="205" t="s">
        <v>726</v>
      </c>
      <c r="E109" s="210"/>
      <c r="F109" s="210"/>
      <c r="G109" s="211"/>
      <c r="H109" s="97">
        <v>11600</v>
      </c>
      <c r="I109" s="103">
        <v>1232000</v>
      </c>
      <c r="J109" s="104">
        <v>0</v>
      </c>
      <c r="K109" s="119" t="str">
        <f t="shared" si="2"/>
        <v>00011611000010000140</v>
      </c>
      <c r="L109" s="106" t="s">
        <v>727</v>
      </c>
    </row>
    <row r="110" spans="1:12" s="85" customFormat="1" ht="90">
      <c r="A110" s="80" t="s">
        <v>728</v>
      </c>
      <c r="B110" s="79" t="s">
        <v>6</v>
      </c>
      <c r="C110" s="122" t="s">
        <v>68</v>
      </c>
      <c r="D110" s="153" t="s">
        <v>729</v>
      </c>
      <c r="E110" s="154"/>
      <c r="F110" s="154"/>
      <c r="G110" s="155"/>
      <c r="H110" s="81">
        <v>11600</v>
      </c>
      <c r="I110" s="82">
        <v>1232000</v>
      </c>
      <c r="J110" s="83">
        <f>IF(IF(H110="",0,H110)=0,0,(IF(H110&gt;0,IF(I110&gt;H110,0,H110-I110),IF(I110&gt;H110,H110-I110,0))))</f>
        <v>0</v>
      </c>
      <c r="K110" s="120" t="str">
        <f t="shared" si="2"/>
        <v>00011611050010000140</v>
      </c>
      <c r="L110" s="84" t="str">
        <f>C110&amp;D110&amp;G110</f>
        <v>00011611050010000140</v>
      </c>
    </row>
    <row r="111" spans="1:12" ht="12.75">
      <c r="A111" s="100" t="s">
        <v>730</v>
      </c>
      <c r="B111" s="101" t="s">
        <v>6</v>
      </c>
      <c r="C111" s="102" t="s">
        <v>68</v>
      </c>
      <c r="D111" s="205" t="s">
        <v>731</v>
      </c>
      <c r="E111" s="210"/>
      <c r="F111" s="210"/>
      <c r="G111" s="211"/>
      <c r="H111" s="97">
        <v>1040500</v>
      </c>
      <c r="I111" s="103">
        <v>1113552.2</v>
      </c>
      <c r="J111" s="104">
        <v>0</v>
      </c>
      <c r="K111" s="119" t="str">
        <f t="shared" si="2"/>
        <v>00011700000000000000</v>
      </c>
      <c r="L111" s="106" t="s">
        <v>732</v>
      </c>
    </row>
    <row r="112" spans="1:12" ht="12.75">
      <c r="A112" s="100" t="s">
        <v>733</v>
      </c>
      <c r="B112" s="101" t="s">
        <v>6</v>
      </c>
      <c r="C112" s="102" t="s">
        <v>68</v>
      </c>
      <c r="D112" s="205" t="s">
        <v>734</v>
      </c>
      <c r="E112" s="210"/>
      <c r="F112" s="210"/>
      <c r="G112" s="211"/>
      <c r="H112" s="97">
        <v>0</v>
      </c>
      <c r="I112" s="103">
        <v>-92413.33</v>
      </c>
      <c r="J112" s="104">
        <v>0</v>
      </c>
      <c r="K112" s="119" t="str">
        <f t="shared" si="2"/>
        <v>00011701000000000180</v>
      </c>
      <c r="L112" s="106" t="s">
        <v>735</v>
      </c>
    </row>
    <row r="113" spans="1:12" s="85" customFormat="1" ht="22.5">
      <c r="A113" s="80" t="s">
        <v>736</v>
      </c>
      <c r="B113" s="79" t="s">
        <v>6</v>
      </c>
      <c r="C113" s="122" t="s">
        <v>68</v>
      </c>
      <c r="D113" s="153" t="s">
        <v>737</v>
      </c>
      <c r="E113" s="154"/>
      <c r="F113" s="154"/>
      <c r="G113" s="155"/>
      <c r="H113" s="81">
        <v>0</v>
      </c>
      <c r="I113" s="82">
        <v>-92413.33</v>
      </c>
      <c r="J113" s="83">
        <f>IF(IF(H113="",0,H113)=0,0,(IF(H113&gt;0,IF(I113&gt;H113,0,H113-I113),IF(I113&gt;H113,H113-I113,0))))</f>
        <v>0</v>
      </c>
      <c r="K113" s="120" t="str">
        <f aca="true" t="shared" si="3" ref="K113:K144">C113&amp;D113&amp;G113</f>
        <v>00011701050050000180</v>
      </c>
      <c r="L113" s="84" t="str">
        <f>C113&amp;D113&amp;G113</f>
        <v>00011701050050000180</v>
      </c>
    </row>
    <row r="114" spans="1:12" ht="12.75">
      <c r="A114" s="100" t="s">
        <v>738</v>
      </c>
      <c r="B114" s="101" t="s">
        <v>6</v>
      </c>
      <c r="C114" s="102" t="s">
        <v>68</v>
      </c>
      <c r="D114" s="205" t="s">
        <v>739</v>
      </c>
      <c r="E114" s="210"/>
      <c r="F114" s="210"/>
      <c r="G114" s="211"/>
      <c r="H114" s="97">
        <v>1040500</v>
      </c>
      <c r="I114" s="103">
        <v>1205965.53</v>
      </c>
      <c r="J114" s="104">
        <v>0</v>
      </c>
      <c r="K114" s="119" t="str">
        <f t="shared" si="3"/>
        <v>00011705000000000180</v>
      </c>
      <c r="L114" s="106" t="s">
        <v>740</v>
      </c>
    </row>
    <row r="115" spans="1:12" s="85" customFormat="1" ht="22.5">
      <c r="A115" s="80" t="s">
        <v>741</v>
      </c>
      <c r="B115" s="79" t="s">
        <v>6</v>
      </c>
      <c r="C115" s="122" t="s">
        <v>68</v>
      </c>
      <c r="D115" s="153" t="s">
        <v>742</v>
      </c>
      <c r="E115" s="154"/>
      <c r="F115" s="154"/>
      <c r="G115" s="155"/>
      <c r="H115" s="81">
        <v>1040500</v>
      </c>
      <c r="I115" s="82">
        <v>1205965.53</v>
      </c>
      <c r="J115" s="83">
        <f>IF(IF(H115="",0,H115)=0,0,(IF(H115&gt;0,IF(I115&gt;H115,0,H115-I115),IF(I115&gt;H115,H115-I115,0))))</f>
        <v>0</v>
      </c>
      <c r="K115" s="120" t="str">
        <f t="shared" si="3"/>
        <v>00011705050050000180</v>
      </c>
      <c r="L115" s="84" t="str">
        <f>C115&amp;D115&amp;G115</f>
        <v>00011705050050000180</v>
      </c>
    </row>
    <row r="116" spans="1:12" ht="12.75">
      <c r="A116" s="100" t="s">
        <v>743</v>
      </c>
      <c r="B116" s="101" t="s">
        <v>6</v>
      </c>
      <c r="C116" s="102" t="s">
        <v>68</v>
      </c>
      <c r="D116" s="205" t="s">
        <v>744</v>
      </c>
      <c r="E116" s="210"/>
      <c r="F116" s="210"/>
      <c r="G116" s="211"/>
      <c r="H116" s="97">
        <v>313137191.36</v>
      </c>
      <c r="I116" s="103">
        <v>273112344.25</v>
      </c>
      <c r="J116" s="104">
        <v>40216547.11</v>
      </c>
      <c r="K116" s="119" t="str">
        <f t="shared" si="3"/>
        <v>00020000000000000000</v>
      </c>
      <c r="L116" s="106" t="s">
        <v>745</v>
      </c>
    </row>
    <row r="117" spans="1:12" ht="33.75">
      <c r="A117" s="100" t="s">
        <v>746</v>
      </c>
      <c r="B117" s="101" t="s">
        <v>6</v>
      </c>
      <c r="C117" s="102" t="s">
        <v>68</v>
      </c>
      <c r="D117" s="205" t="s">
        <v>747</v>
      </c>
      <c r="E117" s="210"/>
      <c r="F117" s="210"/>
      <c r="G117" s="211"/>
      <c r="H117" s="97">
        <v>313137191.36</v>
      </c>
      <c r="I117" s="103">
        <v>273112344.25</v>
      </c>
      <c r="J117" s="104">
        <v>40216547.11</v>
      </c>
      <c r="K117" s="119" t="str">
        <f t="shared" si="3"/>
        <v>00020200000000000000</v>
      </c>
      <c r="L117" s="106" t="s">
        <v>748</v>
      </c>
    </row>
    <row r="118" spans="1:12" ht="22.5">
      <c r="A118" s="100" t="s">
        <v>749</v>
      </c>
      <c r="B118" s="101" t="s">
        <v>6</v>
      </c>
      <c r="C118" s="102" t="s">
        <v>68</v>
      </c>
      <c r="D118" s="205" t="s">
        <v>750</v>
      </c>
      <c r="E118" s="210"/>
      <c r="F118" s="210"/>
      <c r="G118" s="211"/>
      <c r="H118" s="97">
        <v>3304900</v>
      </c>
      <c r="I118" s="103">
        <v>3304900</v>
      </c>
      <c r="J118" s="104">
        <v>0</v>
      </c>
      <c r="K118" s="119" t="str">
        <f t="shared" si="3"/>
        <v>00020210000000000150</v>
      </c>
      <c r="L118" s="106" t="s">
        <v>751</v>
      </c>
    </row>
    <row r="119" spans="1:12" ht="22.5">
      <c r="A119" s="100" t="s">
        <v>752</v>
      </c>
      <c r="B119" s="101" t="s">
        <v>6</v>
      </c>
      <c r="C119" s="102" t="s">
        <v>68</v>
      </c>
      <c r="D119" s="205" t="s">
        <v>753</v>
      </c>
      <c r="E119" s="210"/>
      <c r="F119" s="210"/>
      <c r="G119" s="211"/>
      <c r="H119" s="97">
        <v>3304900</v>
      </c>
      <c r="I119" s="103">
        <v>3304900</v>
      </c>
      <c r="J119" s="104">
        <v>0</v>
      </c>
      <c r="K119" s="119" t="str">
        <f t="shared" si="3"/>
        <v>00020215002000000150</v>
      </c>
      <c r="L119" s="106" t="s">
        <v>754</v>
      </c>
    </row>
    <row r="120" spans="1:12" s="85" customFormat="1" ht="22.5">
      <c r="A120" s="80" t="s">
        <v>755</v>
      </c>
      <c r="B120" s="79" t="s">
        <v>6</v>
      </c>
      <c r="C120" s="122" t="s">
        <v>68</v>
      </c>
      <c r="D120" s="153" t="s">
        <v>756</v>
      </c>
      <c r="E120" s="154"/>
      <c r="F120" s="154"/>
      <c r="G120" s="155"/>
      <c r="H120" s="81">
        <v>3304900</v>
      </c>
      <c r="I120" s="82">
        <v>3304900</v>
      </c>
      <c r="J120" s="83">
        <f>IF(IF(H120="",0,H120)=0,0,(IF(H120&gt;0,IF(I120&gt;H120,0,H120-I120),IF(I120&gt;H120,H120-I120,0))))</f>
        <v>0</v>
      </c>
      <c r="K120" s="120" t="str">
        <f t="shared" si="3"/>
        <v>00020215002050000150</v>
      </c>
      <c r="L120" s="84" t="str">
        <f>C120&amp;D120&amp;G120</f>
        <v>00020215002050000150</v>
      </c>
    </row>
    <row r="121" spans="1:12" ht="22.5">
      <c r="A121" s="100" t="s">
        <v>757</v>
      </c>
      <c r="B121" s="101" t="s">
        <v>6</v>
      </c>
      <c r="C121" s="102" t="s">
        <v>68</v>
      </c>
      <c r="D121" s="205" t="s">
        <v>758</v>
      </c>
      <c r="E121" s="210"/>
      <c r="F121" s="210"/>
      <c r="G121" s="211"/>
      <c r="H121" s="97">
        <v>97696594</v>
      </c>
      <c r="I121" s="103">
        <v>79415898.56</v>
      </c>
      <c r="J121" s="104">
        <v>18280695.44</v>
      </c>
      <c r="K121" s="119" t="str">
        <f t="shared" si="3"/>
        <v>00020220000000000150</v>
      </c>
      <c r="L121" s="106" t="s">
        <v>759</v>
      </c>
    </row>
    <row r="122" spans="1:12" ht="22.5">
      <c r="A122" s="100" t="s">
        <v>760</v>
      </c>
      <c r="B122" s="101" t="s">
        <v>6</v>
      </c>
      <c r="C122" s="102" t="s">
        <v>68</v>
      </c>
      <c r="D122" s="205" t="s">
        <v>761</v>
      </c>
      <c r="E122" s="210"/>
      <c r="F122" s="210"/>
      <c r="G122" s="211"/>
      <c r="H122" s="97">
        <v>1020933.2</v>
      </c>
      <c r="I122" s="103">
        <v>0</v>
      </c>
      <c r="J122" s="104">
        <v>1020933.2</v>
      </c>
      <c r="K122" s="119" t="str">
        <f t="shared" si="3"/>
        <v>00020220077000000150</v>
      </c>
      <c r="L122" s="106" t="s">
        <v>762</v>
      </c>
    </row>
    <row r="123" spans="1:12" s="85" customFormat="1" ht="33.75">
      <c r="A123" s="80" t="s">
        <v>763</v>
      </c>
      <c r="B123" s="79" t="s">
        <v>6</v>
      </c>
      <c r="C123" s="122" t="s">
        <v>68</v>
      </c>
      <c r="D123" s="153" t="s">
        <v>764</v>
      </c>
      <c r="E123" s="154"/>
      <c r="F123" s="154"/>
      <c r="G123" s="155"/>
      <c r="H123" s="81">
        <v>1020933.2</v>
      </c>
      <c r="I123" s="82">
        <v>0</v>
      </c>
      <c r="J123" s="83">
        <f>IF(IF(H123="",0,H123)=0,0,(IF(H123&gt;0,IF(I123&gt;H123,0,H123-I123),IF(I123&gt;H123,H123-I123,0))))</f>
        <v>1020933.2</v>
      </c>
      <c r="K123" s="120" t="str">
        <f t="shared" si="3"/>
        <v>00020220077050000150</v>
      </c>
      <c r="L123" s="84" t="str">
        <f>C123&amp;D123&amp;G123</f>
        <v>00020220077050000150</v>
      </c>
    </row>
    <row r="124" spans="1:12" ht="56.25">
      <c r="A124" s="100" t="s">
        <v>765</v>
      </c>
      <c r="B124" s="101" t="s">
        <v>6</v>
      </c>
      <c r="C124" s="102" t="s">
        <v>68</v>
      </c>
      <c r="D124" s="205" t="s">
        <v>766</v>
      </c>
      <c r="E124" s="210"/>
      <c r="F124" s="210"/>
      <c r="G124" s="211"/>
      <c r="H124" s="97">
        <v>421800</v>
      </c>
      <c r="I124" s="103">
        <v>421800</v>
      </c>
      <c r="J124" s="104">
        <v>0</v>
      </c>
      <c r="K124" s="119" t="str">
        <f t="shared" si="3"/>
        <v>00020225081000000150</v>
      </c>
      <c r="L124" s="106" t="s">
        <v>767</v>
      </c>
    </row>
    <row r="125" spans="1:12" s="85" customFormat="1" ht="56.25">
      <c r="A125" s="80" t="s">
        <v>768</v>
      </c>
      <c r="B125" s="79" t="s">
        <v>6</v>
      </c>
      <c r="C125" s="122" t="s">
        <v>68</v>
      </c>
      <c r="D125" s="153" t="s">
        <v>769</v>
      </c>
      <c r="E125" s="154"/>
      <c r="F125" s="154"/>
      <c r="G125" s="155"/>
      <c r="H125" s="81">
        <v>421800</v>
      </c>
      <c r="I125" s="82">
        <v>421800</v>
      </c>
      <c r="J125" s="83">
        <f>IF(IF(H125="",0,H125)=0,0,(IF(H125&gt;0,IF(I125&gt;H125,0,H125-I125),IF(I125&gt;H125,H125-I125,0))))</f>
        <v>0</v>
      </c>
      <c r="K125" s="120" t="str">
        <f t="shared" si="3"/>
        <v>00020225081050000150</v>
      </c>
      <c r="L125" s="84" t="str">
        <f>C125&amp;D125&amp;G125</f>
        <v>00020225081050000150</v>
      </c>
    </row>
    <row r="126" spans="1:12" ht="56.25">
      <c r="A126" s="100" t="s">
        <v>770</v>
      </c>
      <c r="B126" s="101" t="s">
        <v>6</v>
      </c>
      <c r="C126" s="102" t="s">
        <v>68</v>
      </c>
      <c r="D126" s="205" t="s">
        <v>771</v>
      </c>
      <c r="E126" s="210"/>
      <c r="F126" s="210"/>
      <c r="G126" s="211"/>
      <c r="H126" s="97">
        <v>4423300</v>
      </c>
      <c r="I126" s="103">
        <v>1327029</v>
      </c>
      <c r="J126" s="104">
        <v>3096271</v>
      </c>
      <c r="K126" s="119" t="str">
        <f t="shared" si="3"/>
        <v>00020225255000000150</v>
      </c>
      <c r="L126" s="106" t="s">
        <v>772</v>
      </c>
    </row>
    <row r="127" spans="1:12" s="85" customFormat="1" ht="56.25">
      <c r="A127" s="80" t="s">
        <v>773</v>
      </c>
      <c r="B127" s="79" t="s">
        <v>6</v>
      </c>
      <c r="C127" s="122" t="s">
        <v>68</v>
      </c>
      <c r="D127" s="153" t="s">
        <v>774</v>
      </c>
      <c r="E127" s="154"/>
      <c r="F127" s="154"/>
      <c r="G127" s="155"/>
      <c r="H127" s="81">
        <v>4423300</v>
      </c>
      <c r="I127" s="82">
        <v>1327029</v>
      </c>
      <c r="J127" s="83">
        <f>IF(IF(H127="",0,H127)=0,0,(IF(H127&gt;0,IF(I127&gt;H127,0,H127-I127),IF(I127&gt;H127,H127-I127,0))))</f>
        <v>3096271</v>
      </c>
      <c r="K127" s="120" t="str">
        <f t="shared" si="3"/>
        <v>00020225255050000150</v>
      </c>
      <c r="L127" s="84" t="str">
        <f>C127&amp;D127&amp;G127</f>
        <v>00020225255050000150</v>
      </c>
    </row>
    <row r="128" spans="1:12" ht="45">
      <c r="A128" s="100" t="s">
        <v>775</v>
      </c>
      <c r="B128" s="101" t="s">
        <v>6</v>
      </c>
      <c r="C128" s="102" t="s">
        <v>68</v>
      </c>
      <c r="D128" s="205" t="s">
        <v>776</v>
      </c>
      <c r="E128" s="210"/>
      <c r="F128" s="210"/>
      <c r="G128" s="211"/>
      <c r="H128" s="97">
        <v>11130500</v>
      </c>
      <c r="I128" s="103">
        <v>8433366.8</v>
      </c>
      <c r="J128" s="104">
        <v>2697133.2</v>
      </c>
      <c r="K128" s="119" t="str">
        <f t="shared" si="3"/>
        <v>00020225304000000150</v>
      </c>
      <c r="L128" s="106" t="s">
        <v>777</v>
      </c>
    </row>
    <row r="129" spans="1:12" s="85" customFormat="1" ht="56.25">
      <c r="A129" s="80" t="s">
        <v>778</v>
      </c>
      <c r="B129" s="79" t="s">
        <v>6</v>
      </c>
      <c r="C129" s="122" t="s">
        <v>68</v>
      </c>
      <c r="D129" s="153" t="s">
        <v>779</v>
      </c>
      <c r="E129" s="154"/>
      <c r="F129" s="154"/>
      <c r="G129" s="155"/>
      <c r="H129" s="81">
        <v>11130500</v>
      </c>
      <c r="I129" s="82">
        <v>8433366.8</v>
      </c>
      <c r="J129" s="83">
        <f>IF(IF(H129="",0,H129)=0,0,(IF(H129&gt;0,IF(I129&gt;H129,0,H129-I129),IF(I129&gt;H129,H129-I129,0))))</f>
        <v>2697133.2</v>
      </c>
      <c r="K129" s="120" t="str">
        <f t="shared" si="3"/>
        <v>00020225304050000150</v>
      </c>
      <c r="L129" s="84" t="str">
        <f>C129&amp;D129&amp;G129</f>
        <v>00020225304050000150</v>
      </c>
    </row>
    <row r="130" spans="1:12" ht="45">
      <c r="A130" s="100" t="s">
        <v>780</v>
      </c>
      <c r="B130" s="101" t="s">
        <v>6</v>
      </c>
      <c r="C130" s="102" t="s">
        <v>68</v>
      </c>
      <c r="D130" s="205" t="s">
        <v>781</v>
      </c>
      <c r="E130" s="210"/>
      <c r="F130" s="210"/>
      <c r="G130" s="211"/>
      <c r="H130" s="97">
        <v>1327960</v>
      </c>
      <c r="I130" s="103">
        <v>1327960</v>
      </c>
      <c r="J130" s="104">
        <v>0</v>
      </c>
      <c r="K130" s="119" t="str">
        <f t="shared" si="3"/>
        <v>00020225467000000150</v>
      </c>
      <c r="L130" s="106" t="s">
        <v>782</v>
      </c>
    </row>
    <row r="131" spans="1:12" s="85" customFormat="1" ht="45">
      <c r="A131" s="80" t="s">
        <v>783</v>
      </c>
      <c r="B131" s="79" t="s">
        <v>6</v>
      </c>
      <c r="C131" s="122" t="s">
        <v>68</v>
      </c>
      <c r="D131" s="153" t="s">
        <v>784</v>
      </c>
      <c r="E131" s="154"/>
      <c r="F131" s="154"/>
      <c r="G131" s="155"/>
      <c r="H131" s="81">
        <v>1327960</v>
      </c>
      <c r="I131" s="82">
        <v>1327960</v>
      </c>
      <c r="J131" s="83">
        <f>IF(IF(H131="",0,H131)=0,0,(IF(H131&gt;0,IF(I131&gt;H131,0,H131-I131),IF(I131&gt;H131,H131-I131,0))))</f>
        <v>0</v>
      </c>
      <c r="K131" s="120" t="str">
        <f t="shared" si="3"/>
        <v>00020225467050000150</v>
      </c>
      <c r="L131" s="84" t="str">
        <f>C131&amp;D131&amp;G131</f>
        <v>00020225467050000150</v>
      </c>
    </row>
    <row r="132" spans="1:12" ht="22.5">
      <c r="A132" s="100" t="s">
        <v>785</v>
      </c>
      <c r="B132" s="101" t="s">
        <v>6</v>
      </c>
      <c r="C132" s="102" t="s">
        <v>68</v>
      </c>
      <c r="D132" s="205" t="s">
        <v>786</v>
      </c>
      <c r="E132" s="210"/>
      <c r="F132" s="210"/>
      <c r="G132" s="211"/>
      <c r="H132" s="97">
        <v>738362.01</v>
      </c>
      <c r="I132" s="103">
        <v>738362.01</v>
      </c>
      <c r="J132" s="104">
        <v>0</v>
      </c>
      <c r="K132" s="119" t="str">
        <f t="shared" si="3"/>
        <v>00020225497000000150</v>
      </c>
      <c r="L132" s="106" t="s">
        <v>787</v>
      </c>
    </row>
    <row r="133" spans="1:12" s="85" customFormat="1" ht="33.75">
      <c r="A133" s="80" t="s">
        <v>788</v>
      </c>
      <c r="B133" s="79" t="s">
        <v>6</v>
      </c>
      <c r="C133" s="122" t="s">
        <v>68</v>
      </c>
      <c r="D133" s="153" t="s">
        <v>789</v>
      </c>
      <c r="E133" s="154"/>
      <c r="F133" s="154"/>
      <c r="G133" s="155"/>
      <c r="H133" s="81">
        <v>738362.01</v>
      </c>
      <c r="I133" s="82">
        <v>738362.01</v>
      </c>
      <c r="J133" s="83">
        <f>IF(IF(H133="",0,H133)=0,0,(IF(H133&gt;0,IF(I133&gt;H133,0,H133-I133),IF(I133&gt;H133,H133-I133,0))))</f>
        <v>0</v>
      </c>
      <c r="K133" s="120" t="str">
        <f t="shared" si="3"/>
        <v>00020225497050000150</v>
      </c>
      <c r="L133" s="84" t="str">
        <f>C133&amp;D133&amp;G133</f>
        <v>00020225497050000150</v>
      </c>
    </row>
    <row r="134" spans="1:12" ht="12.75">
      <c r="A134" s="100" t="s">
        <v>790</v>
      </c>
      <c r="B134" s="101" t="s">
        <v>6</v>
      </c>
      <c r="C134" s="102" t="s">
        <v>68</v>
      </c>
      <c r="D134" s="205" t="s">
        <v>791</v>
      </c>
      <c r="E134" s="210"/>
      <c r="F134" s="210"/>
      <c r="G134" s="211"/>
      <c r="H134" s="97">
        <v>4202538.79</v>
      </c>
      <c r="I134" s="103">
        <v>3965408.79</v>
      </c>
      <c r="J134" s="104">
        <v>237130</v>
      </c>
      <c r="K134" s="119" t="str">
        <f t="shared" si="3"/>
        <v>00020225519000000150</v>
      </c>
      <c r="L134" s="106" t="s">
        <v>792</v>
      </c>
    </row>
    <row r="135" spans="1:12" s="85" customFormat="1" ht="22.5">
      <c r="A135" s="80" t="s">
        <v>793</v>
      </c>
      <c r="B135" s="79" t="s">
        <v>6</v>
      </c>
      <c r="C135" s="122" t="s">
        <v>68</v>
      </c>
      <c r="D135" s="153" t="s">
        <v>794</v>
      </c>
      <c r="E135" s="154"/>
      <c r="F135" s="154"/>
      <c r="G135" s="155"/>
      <c r="H135" s="81">
        <v>4202538.79</v>
      </c>
      <c r="I135" s="82">
        <v>3965408.79</v>
      </c>
      <c r="J135" s="83">
        <f>IF(IF(H135="",0,H135)=0,0,(IF(H135&gt;0,IF(I135&gt;H135,0,H135-I135),IF(I135&gt;H135,H135-I135,0))))</f>
        <v>237130</v>
      </c>
      <c r="K135" s="120" t="str">
        <f t="shared" si="3"/>
        <v>00020225519050000150</v>
      </c>
      <c r="L135" s="84" t="str">
        <f>C135&amp;D135&amp;G135</f>
        <v>00020225519050000150</v>
      </c>
    </row>
    <row r="136" spans="1:12" ht="12.75">
      <c r="A136" s="100" t="s">
        <v>795</v>
      </c>
      <c r="B136" s="101" t="s">
        <v>6</v>
      </c>
      <c r="C136" s="102" t="s">
        <v>68</v>
      </c>
      <c r="D136" s="205" t="s">
        <v>796</v>
      </c>
      <c r="E136" s="210"/>
      <c r="F136" s="210"/>
      <c r="G136" s="211"/>
      <c r="H136" s="97">
        <v>74431200</v>
      </c>
      <c r="I136" s="103">
        <v>63201971.96</v>
      </c>
      <c r="J136" s="104">
        <v>11229228.04</v>
      </c>
      <c r="K136" s="119" t="str">
        <f t="shared" si="3"/>
        <v>00020229999000000150</v>
      </c>
      <c r="L136" s="106" t="s">
        <v>797</v>
      </c>
    </row>
    <row r="137" spans="1:12" s="85" customFormat="1" ht="12.75">
      <c r="A137" s="80" t="s">
        <v>798</v>
      </c>
      <c r="B137" s="79" t="s">
        <v>6</v>
      </c>
      <c r="C137" s="122" t="s">
        <v>68</v>
      </c>
      <c r="D137" s="153" t="s">
        <v>799</v>
      </c>
      <c r="E137" s="154"/>
      <c r="F137" s="154"/>
      <c r="G137" s="155"/>
      <c r="H137" s="81">
        <v>74431200</v>
      </c>
      <c r="I137" s="82">
        <v>63201971.96</v>
      </c>
      <c r="J137" s="83">
        <f>IF(IF(H137="",0,H137)=0,0,(IF(H137&gt;0,IF(I137&gt;H137,0,H137-I137),IF(I137&gt;H137,H137-I137,0))))</f>
        <v>11229228.04</v>
      </c>
      <c r="K137" s="120" t="str">
        <f t="shared" si="3"/>
        <v>00020229999050000150</v>
      </c>
      <c r="L137" s="84" t="str">
        <f>C137&amp;D137&amp;G137</f>
        <v>00020229999050000150</v>
      </c>
    </row>
    <row r="138" spans="1:12" ht="22.5">
      <c r="A138" s="100" t="s">
        <v>800</v>
      </c>
      <c r="B138" s="101" t="s">
        <v>6</v>
      </c>
      <c r="C138" s="102" t="s">
        <v>68</v>
      </c>
      <c r="D138" s="205" t="s">
        <v>801</v>
      </c>
      <c r="E138" s="210"/>
      <c r="F138" s="210"/>
      <c r="G138" s="211"/>
      <c r="H138" s="97">
        <v>207175197.36</v>
      </c>
      <c r="I138" s="103">
        <v>185276945.69</v>
      </c>
      <c r="J138" s="104">
        <v>21898251.67</v>
      </c>
      <c r="K138" s="119" t="str">
        <f t="shared" si="3"/>
        <v>00020230000000000150</v>
      </c>
      <c r="L138" s="106" t="s">
        <v>802</v>
      </c>
    </row>
    <row r="139" spans="1:12" ht="33.75">
      <c r="A139" s="100" t="s">
        <v>803</v>
      </c>
      <c r="B139" s="101" t="s">
        <v>6</v>
      </c>
      <c r="C139" s="102" t="s">
        <v>68</v>
      </c>
      <c r="D139" s="205" t="s">
        <v>804</v>
      </c>
      <c r="E139" s="210"/>
      <c r="F139" s="210"/>
      <c r="G139" s="211"/>
      <c r="H139" s="97">
        <v>1434100</v>
      </c>
      <c r="I139" s="103">
        <v>1304415</v>
      </c>
      <c r="J139" s="104">
        <v>129685</v>
      </c>
      <c r="K139" s="119" t="str">
        <f t="shared" si="3"/>
        <v>00020230021000000150</v>
      </c>
      <c r="L139" s="106" t="s">
        <v>805</v>
      </c>
    </row>
    <row r="140" spans="1:12" s="85" customFormat="1" ht="33.75">
      <c r="A140" s="80" t="s">
        <v>806</v>
      </c>
      <c r="B140" s="79" t="s">
        <v>6</v>
      </c>
      <c r="C140" s="122" t="s">
        <v>68</v>
      </c>
      <c r="D140" s="153" t="s">
        <v>807</v>
      </c>
      <c r="E140" s="154"/>
      <c r="F140" s="154"/>
      <c r="G140" s="155"/>
      <c r="H140" s="81">
        <v>1434100</v>
      </c>
      <c r="I140" s="82">
        <v>1304415</v>
      </c>
      <c r="J140" s="83">
        <f>IF(IF(H140="",0,H140)=0,0,(IF(H140&gt;0,IF(I140&gt;H140,0,H140-I140),IF(I140&gt;H140,H140-I140,0))))</f>
        <v>129685</v>
      </c>
      <c r="K140" s="120" t="str">
        <f t="shared" si="3"/>
        <v>00020230021050000150</v>
      </c>
      <c r="L140" s="84" t="str">
        <f>C140&amp;D140&amp;G140</f>
        <v>00020230021050000150</v>
      </c>
    </row>
    <row r="141" spans="1:12" ht="33.75">
      <c r="A141" s="100" t="s">
        <v>808</v>
      </c>
      <c r="B141" s="101" t="s">
        <v>6</v>
      </c>
      <c r="C141" s="102" t="s">
        <v>68</v>
      </c>
      <c r="D141" s="205" t="s">
        <v>809</v>
      </c>
      <c r="E141" s="210"/>
      <c r="F141" s="210"/>
      <c r="G141" s="211"/>
      <c r="H141" s="97">
        <v>169091500</v>
      </c>
      <c r="I141" s="103">
        <v>151219731</v>
      </c>
      <c r="J141" s="104">
        <v>17871769</v>
      </c>
      <c r="K141" s="119" t="str">
        <f t="shared" si="3"/>
        <v>00020230024000000150</v>
      </c>
      <c r="L141" s="106" t="s">
        <v>810</v>
      </c>
    </row>
    <row r="142" spans="1:12" s="85" customFormat="1" ht="33.75">
      <c r="A142" s="80" t="s">
        <v>811</v>
      </c>
      <c r="B142" s="79" t="s">
        <v>6</v>
      </c>
      <c r="C142" s="122" t="s">
        <v>68</v>
      </c>
      <c r="D142" s="153" t="s">
        <v>812</v>
      </c>
      <c r="E142" s="154"/>
      <c r="F142" s="154"/>
      <c r="G142" s="155"/>
      <c r="H142" s="81">
        <v>169091500</v>
      </c>
      <c r="I142" s="82">
        <v>151219731</v>
      </c>
      <c r="J142" s="83">
        <f>IF(IF(H142="",0,H142)=0,0,(IF(H142&gt;0,IF(I142&gt;H142,0,H142-I142),IF(I142&gt;H142,H142-I142,0))))</f>
        <v>17871769</v>
      </c>
      <c r="K142" s="120" t="str">
        <f t="shared" si="3"/>
        <v>00020230024050000150</v>
      </c>
      <c r="L142" s="84" t="str">
        <f>C142&amp;D142&amp;G142</f>
        <v>00020230024050000150</v>
      </c>
    </row>
    <row r="143" spans="1:12" ht="33.75">
      <c r="A143" s="100" t="s">
        <v>813</v>
      </c>
      <c r="B143" s="101" t="s">
        <v>6</v>
      </c>
      <c r="C143" s="102" t="s">
        <v>68</v>
      </c>
      <c r="D143" s="205" t="s">
        <v>814</v>
      </c>
      <c r="E143" s="210"/>
      <c r="F143" s="210"/>
      <c r="G143" s="211"/>
      <c r="H143" s="97">
        <v>14767400</v>
      </c>
      <c r="I143" s="103">
        <v>13825000</v>
      </c>
      <c r="J143" s="104">
        <v>942400</v>
      </c>
      <c r="K143" s="119" t="str">
        <f t="shared" si="3"/>
        <v>00020230027000000150</v>
      </c>
      <c r="L143" s="106" t="s">
        <v>815</v>
      </c>
    </row>
    <row r="144" spans="1:12" s="85" customFormat="1" ht="45">
      <c r="A144" s="80" t="s">
        <v>816</v>
      </c>
      <c r="B144" s="79" t="s">
        <v>6</v>
      </c>
      <c r="C144" s="122" t="s">
        <v>68</v>
      </c>
      <c r="D144" s="153" t="s">
        <v>817</v>
      </c>
      <c r="E144" s="154"/>
      <c r="F144" s="154"/>
      <c r="G144" s="155"/>
      <c r="H144" s="81">
        <v>14767400</v>
      </c>
      <c r="I144" s="82">
        <v>13825000</v>
      </c>
      <c r="J144" s="83">
        <f>IF(IF(H144="",0,H144)=0,0,(IF(H144&gt;0,IF(I144&gt;H144,0,H144-I144),IF(I144&gt;H144,H144-I144,0))))</f>
        <v>942400</v>
      </c>
      <c r="K144" s="120" t="str">
        <f t="shared" si="3"/>
        <v>00020230027050000150</v>
      </c>
      <c r="L144" s="84" t="str">
        <f>C144&amp;D144&amp;G144</f>
        <v>00020230027050000150</v>
      </c>
    </row>
    <row r="145" spans="1:12" ht="56.25">
      <c r="A145" s="100" t="s">
        <v>818</v>
      </c>
      <c r="B145" s="101" t="s">
        <v>6</v>
      </c>
      <c r="C145" s="102" t="s">
        <v>68</v>
      </c>
      <c r="D145" s="205" t="s">
        <v>819</v>
      </c>
      <c r="E145" s="210"/>
      <c r="F145" s="210"/>
      <c r="G145" s="211"/>
      <c r="H145" s="97">
        <v>1141700</v>
      </c>
      <c r="I145" s="103">
        <v>960000</v>
      </c>
      <c r="J145" s="104">
        <v>181700</v>
      </c>
      <c r="K145" s="119" t="str">
        <f aca="true" t="shared" si="4" ref="K145:K163">C145&amp;D145&amp;G145</f>
        <v>00020230029000000150</v>
      </c>
      <c r="L145" s="106" t="s">
        <v>820</v>
      </c>
    </row>
    <row r="146" spans="1:12" s="85" customFormat="1" ht="67.5">
      <c r="A146" s="80" t="s">
        <v>821</v>
      </c>
      <c r="B146" s="79" t="s">
        <v>6</v>
      </c>
      <c r="C146" s="122" t="s">
        <v>68</v>
      </c>
      <c r="D146" s="153" t="s">
        <v>822</v>
      </c>
      <c r="E146" s="154"/>
      <c r="F146" s="154"/>
      <c r="G146" s="155"/>
      <c r="H146" s="81">
        <v>1141700</v>
      </c>
      <c r="I146" s="82">
        <v>960000</v>
      </c>
      <c r="J146" s="83">
        <f>IF(IF(H146="",0,H146)=0,0,(IF(H146&gt;0,IF(I146&gt;H146,0,H146-I146),IF(I146&gt;H146,H146-I146,0))))</f>
        <v>181700</v>
      </c>
      <c r="K146" s="120" t="str">
        <f t="shared" si="4"/>
        <v>00020230029050000150</v>
      </c>
      <c r="L146" s="84" t="str">
        <f>C146&amp;D146&amp;G146</f>
        <v>00020230029050000150</v>
      </c>
    </row>
    <row r="147" spans="1:12" ht="56.25">
      <c r="A147" s="100" t="s">
        <v>823</v>
      </c>
      <c r="B147" s="101" t="s">
        <v>6</v>
      </c>
      <c r="C147" s="102" t="s">
        <v>68</v>
      </c>
      <c r="D147" s="205" t="s">
        <v>824</v>
      </c>
      <c r="E147" s="210"/>
      <c r="F147" s="210"/>
      <c r="G147" s="211"/>
      <c r="H147" s="97">
        <v>9126497.36</v>
      </c>
      <c r="I147" s="103">
        <v>8233164.03</v>
      </c>
      <c r="J147" s="104">
        <v>893333.33</v>
      </c>
      <c r="K147" s="119" t="str">
        <f t="shared" si="4"/>
        <v>00020235082000000150</v>
      </c>
      <c r="L147" s="106" t="s">
        <v>825</v>
      </c>
    </row>
    <row r="148" spans="1:12" s="85" customFormat="1" ht="56.25">
      <c r="A148" s="80" t="s">
        <v>826</v>
      </c>
      <c r="B148" s="79" t="s">
        <v>6</v>
      </c>
      <c r="C148" s="122" t="s">
        <v>68</v>
      </c>
      <c r="D148" s="153" t="s">
        <v>827</v>
      </c>
      <c r="E148" s="154"/>
      <c r="F148" s="154"/>
      <c r="G148" s="155"/>
      <c r="H148" s="81">
        <v>9126497.36</v>
      </c>
      <c r="I148" s="82">
        <v>8233164.03</v>
      </c>
      <c r="J148" s="83">
        <f>IF(IF(H148="",0,H148)=0,0,(IF(H148&gt;0,IF(I148&gt;H148,0,H148-I148),IF(I148&gt;H148,H148-I148,0))))</f>
        <v>893333.33</v>
      </c>
      <c r="K148" s="120" t="str">
        <f t="shared" si="4"/>
        <v>00020235082050000150</v>
      </c>
      <c r="L148" s="84" t="str">
        <f>C148&amp;D148&amp;G148</f>
        <v>00020235082050000150</v>
      </c>
    </row>
    <row r="149" spans="1:12" ht="33.75">
      <c r="A149" s="100" t="s">
        <v>828</v>
      </c>
      <c r="B149" s="101" t="s">
        <v>6</v>
      </c>
      <c r="C149" s="102" t="s">
        <v>68</v>
      </c>
      <c r="D149" s="205" t="s">
        <v>829</v>
      </c>
      <c r="E149" s="210"/>
      <c r="F149" s="210"/>
      <c r="G149" s="211"/>
      <c r="H149" s="97">
        <v>684600</v>
      </c>
      <c r="I149" s="103">
        <v>684600</v>
      </c>
      <c r="J149" s="104">
        <v>0</v>
      </c>
      <c r="K149" s="119" t="str">
        <f t="shared" si="4"/>
        <v>00020235118000000150</v>
      </c>
      <c r="L149" s="106" t="s">
        <v>830</v>
      </c>
    </row>
    <row r="150" spans="1:12" s="85" customFormat="1" ht="33.75">
      <c r="A150" s="80" t="s">
        <v>831</v>
      </c>
      <c r="B150" s="79" t="s">
        <v>6</v>
      </c>
      <c r="C150" s="122" t="s">
        <v>68</v>
      </c>
      <c r="D150" s="153" t="s">
        <v>832</v>
      </c>
      <c r="E150" s="154"/>
      <c r="F150" s="154"/>
      <c r="G150" s="155"/>
      <c r="H150" s="81">
        <v>684600</v>
      </c>
      <c r="I150" s="82">
        <v>684600</v>
      </c>
      <c r="J150" s="83">
        <f>IF(IF(H150="",0,H150)=0,0,(IF(H150&gt;0,IF(I150&gt;H150,0,H150-I150),IF(I150&gt;H150,H150-I150,0))))</f>
        <v>0</v>
      </c>
      <c r="K150" s="120" t="str">
        <f t="shared" si="4"/>
        <v>00020235118050000150</v>
      </c>
      <c r="L150" s="84" t="str">
        <f>C150&amp;D150&amp;G150</f>
        <v>00020235118050000150</v>
      </c>
    </row>
    <row r="151" spans="1:12" ht="45">
      <c r="A151" s="100" t="s">
        <v>833</v>
      </c>
      <c r="B151" s="101" t="s">
        <v>6</v>
      </c>
      <c r="C151" s="102" t="s">
        <v>68</v>
      </c>
      <c r="D151" s="205" t="s">
        <v>834</v>
      </c>
      <c r="E151" s="210"/>
      <c r="F151" s="210"/>
      <c r="G151" s="211"/>
      <c r="H151" s="97">
        <v>20400</v>
      </c>
      <c r="I151" s="103">
        <v>6080</v>
      </c>
      <c r="J151" s="104">
        <v>14320</v>
      </c>
      <c r="K151" s="119" t="str">
        <f t="shared" si="4"/>
        <v>00020235120000000150</v>
      </c>
      <c r="L151" s="106" t="s">
        <v>835</v>
      </c>
    </row>
    <row r="152" spans="1:12" s="85" customFormat="1" ht="56.25">
      <c r="A152" s="80" t="s">
        <v>836</v>
      </c>
      <c r="B152" s="79" t="s">
        <v>6</v>
      </c>
      <c r="C152" s="122" t="s">
        <v>68</v>
      </c>
      <c r="D152" s="153" t="s">
        <v>837</v>
      </c>
      <c r="E152" s="154"/>
      <c r="F152" s="154"/>
      <c r="G152" s="155"/>
      <c r="H152" s="81">
        <v>20400</v>
      </c>
      <c r="I152" s="82">
        <v>6080</v>
      </c>
      <c r="J152" s="83">
        <f>IF(IF(H152="",0,H152)=0,0,(IF(H152&gt;0,IF(I152&gt;H152,0,H152-I152),IF(I152&gt;H152,H152-I152,0))))</f>
        <v>14320</v>
      </c>
      <c r="K152" s="120" t="str">
        <f t="shared" si="4"/>
        <v>00020235120050000150</v>
      </c>
      <c r="L152" s="84" t="str">
        <f>C152&amp;D152&amp;G152</f>
        <v>00020235120050000150</v>
      </c>
    </row>
    <row r="153" spans="1:12" ht="56.25">
      <c r="A153" s="100" t="s">
        <v>838</v>
      </c>
      <c r="B153" s="101" t="s">
        <v>6</v>
      </c>
      <c r="C153" s="102" t="s">
        <v>68</v>
      </c>
      <c r="D153" s="205" t="s">
        <v>839</v>
      </c>
      <c r="E153" s="210"/>
      <c r="F153" s="210"/>
      <c r="G153" s="211"/>
      <c r="H153" s="97">
        <v>9218200</v>
      </c>
      <c r="I153" s="103">
        <v>7888450.73</v>
      </c>
      <c r="J153" s="104">
        <v>1329749.27</v>
      </c>
      <c r="K153" s="119" t="str">
        <f t="shared" si="4"/>
        <v>00020235303000000150</v>
      </c>
      <c r="L153" s="106" t="s">
        <v>840</v>
      </c>
    </row>
    <row r="154" spans="1:12" s="85" customFormat="1" ht="56.25">
      <c r="A154" s="80" t="s">
        <v>841</v>
      </c>
      <c r="B154" s="79" t="s">
        <v>6</v>
      </c>
      <c r="C154" s="122" t="s">
        <v>68</v>
      </c>
      <c r="D154" s="153" t="s">
        <v>842</v>
      </c>
      <c r="E154" s="154"/>
      <c r="F154" s="154"/>
      <c r="G154" s="155"/>
      <c r="H154" s="81">
        <v>9218200</v>
      </c>
      <c r="I154" s="82">
        <v>7888450.73</v>
      </c>
      <c r="J154" s="83">
        <f>IF(IF(H154="",0,H154)=0,0,(IF(H154&gt;0,IF(I154&gt;H154,0,H154-I154),IF(I154&gt;H154,H154-I154,0))))</f>
        <v>1329749.27</v>
      </c>
      <c r="K154" s="120" t="str">
        <f t="shared" si="4"/>
        <v>00020235303050000150</v>
      </c>
      <c r="L154" s="84" t="str">
        <f>C154&amp;D154&amp;G154</f>
        <v>00020235303050000150</v>
      </c>
    </row>
    <row r="155" spans="1:12" ht="22.5">
      <c r="A155" s="100" t="s">
        <v>843</v>
      </c>
      <c r="B155" s="101" t="s">
        <v>6</v>
      </c>
      <c r="C155" s="102" t="s">
        <v>68</v>
      </c>
      <c r="D155" s="205" t="s">
        <v>844</v>
      </c>
      <c r="E155" s="210"/>
      <c r="F155" s="210"/>
      <c r="G155" s="211"/>
      <c r="H155" s="97">
        <v>340000</v>
      </c>
      <c r="I155" s="103">
        <v>54210.07</v>
      </c>
      <c r="J155" s="104">
        <v>285789.93</v>
      </c>
      <c r="K155" s="119" t="str">
        <f t="shared" si="4"/>
        <v>00020235469000000150</v>
      </c>
      <c r="L155" s="106" t="s">
        <v>845</v>
      </c>
    </row>
    <row r="156" spans="1:12" s="85" customFormat="1" ht="22.5">
      <c r="A156" s="80" t="s">
        <v>846</v>
      </c>
      <c r="B156" s="79" t="s">
        <v>6</v>
      </c>
      <c r="C156" s="122" t="s">
        <v>68</v>
      </c>
      <c r="D156" s="153" t="s">
        <v>847</v>
      </c>
      <c r="E156" s="154"/>
      <c r="F156" s="154"/>
      <c r="G156" s="155"/>
      <c r="H156" s="81">
        <v>340000</v>
      </c>
      <c r="I156" s="82">
        <v>54210.07</v>
      </c>
      <c r="J156" s="83">
        <f>IF(IF(H156="",0,H156)=0,0,(IF(H156&gt;0,IF(I156&gt;H156,0,H156-I156),IF(I156&gt;H156,H156-I156,0))))</f>
        <v>285789.93</v>
      </c>
      <c r="K156" s="120" t="str">
        <f t="shared" si="4"/>
        <v>00020235469050000150</v>
      </c>
      <c r="L156" s="84" t="str">
        <f>C156&amp;D156&amp;G156</f>
        <v>00020235469050000150</v>
      </c>
    </row>
    <row r="157" spans="1:12" ht="22.5">
      <c r="A157" s="100" t="s">
        <v>848</v>
      </c>
      <c r="B157" s="101" t="s">
        <v>6</v>
      </c>
      <c r="C157" s="102" t="s">
        <v>68</v>
      </c>
      <c r="D157" s="205" t="s">
        <v>849</v>
      </c>
      <c r="E157" s="210"/>
      <c r="F157" s="210"/>
      <c r="G157" s="211"/>
      <c r="H157" s="97">
        <v>1350800</v>
      </c>
      <c r="I157" s="103">
        <v>1101294.86</v>
      </c>
      <c r="J157" s="104">
        <v>249505.14</v>
      </c>
      <c r="K157" s="119" t="str">
        <f t="shared" si="4"/>
        <v>00020235930000000150</v>
      </c>
      <c r="L157" s="106" t="s">
        <v>850</v>
      </c>
    </row>
    <row r="158" spans="1:12" s="85" customFormat="1" ht="33.75">
      <c r="A158" s="80" t="s">
        <v>851</v>
      </c>
      <c r="B158" s="79" t="s">
        <v>6</v>
      </c>
      <c r="C158" s="122" t="s">
        <v>68</v>
      </c>
      <c r="D158" s="153" t="s">
        <v>852</v>
      </c>
      <c r="E158" s="154"/>
      <c r="F158" s="154"/>
      <c r="G158" s="155"/>
      <c r="H158" s="81">
        <v>1350800</v>
      </c>
      <c r="I158" s="82">
        <v>1101294.86</v>
      </c>
      <c r="J158" s="83">
        <f>IF(IF(H158="",0,H158)=0,0,(IF(H158&gt;0,IF(I158&gt;H158,0,H158-I158),IF(I158&gt;H158,H158-I158,0))))</f>
        <v>249505.14</v>
      </c>
      <c r="K158" s="120" t="str">
        <f t="shared" si="4"/>
        <v>00020235930050000150</v>
      </c>
      <c r="L158" s="84" t="str">
        <f>C158&amp;D158&amp;G158</f>
        <v>00020235930050000150</v>
      </c>
    </row>
    <row r="159" spans="1:12" ht="12.75">
      <c r="A159" s="100" t="s">
        <v>193</v>
      </c>
      <c r="B159" s="101" t="s">
        <v>6</v>
      </c>
      <c r="C159" s="102" t="s">
        <v>68</v>
      </c>
      <c r="D159" s="205" t="s">
        <v>853</v>
      </c>
      <c r="E159" s="210"/>
      <c r="F159" s="210"/>
      <c r="G159" s="211"/>
      <c r="H159" s="97">
        <v>4960500</v>
      </c>
      <c r="I159" s="103">
        <v>5114600</v>
      </c>
      <c r="J159" s="104">
        <v>37600</v>
      </c>
      <c r="K159" s="119" t="str">
        <f t="shared" si="4"/>
        <v>00020240000000000150</v>
      </c>
      <c r="L159" s="106" t="s">
        <v>854</v>
      </c>
    </row>
    <row r="160" spans="1:12" ht="45">
      <c r="A160" s="100" t="s">
        <v>855</v>
      </c>
      <c r="B160" s="101" t="s">
        <v>6</v>
      </c>
      <c r="C160" s="102" t="s">
        <v>68</v>
      </c>
      <c r="D160" s="205" t="s">
        <v>856</v>
      </c>
      <c r="E160" s="210"/>
      <c r="F160" s="210"/>
      <c r="G160" s="211"/>
      <c r="H160" s="97">
        <v>570400</v>
      </c>
      <c r="I160" s="103">
        <v>532800</v>
      </c>
      <c r="J160" s="104">
        <v>37600</v>
      </c>
      <c r="K160" s="119" t="str">
        <f t="shared" si="4"/>
        <v>00020240014000000150</v>
      </c>
      <c r="L160" s="106" t="s">
        <v>857</v>
      </c>
    </row>
    <row r="161" spans="1:12" s="85" customFormat="1" ht="56.25">
      <c r="A161" s="80" t="s">
        <v>858</v>
      </c>
      <c r="B161" s="79" t="s">
        <v>6</v>
      </c>
      <c r="C161" s="122" t="s">
        <v>68</v>
      </c>
      <c r="D161" s="153" t="s">
        <v>859</v>
      </c>
      <c r="E161" s="154"/>
      <c r="F161" s="154"/>
      <c r="G161" s="155"/>
      <c r="H161" s="81">
        <v>570400</v>
      </c>
      <c r="I161" s="82">
        <v>532800</v>
      </c>
      <c r="J161" s="83">
        <f>IF(IF(H161="",0,H161)=0,0,(IF(H161&gt;0,IF(I161&gt;H161,0,H161-I161),IF(I161&gt;H161,H161-I161,0))))</f>
        <v>37600</v>
      </c>
      <c r="K161" s="120" t="str">
        <f t="shared" si="4"/>
        <v>00020240014050000150</v>
      </c>
      <c r="L161" s="84" t="str">
        <f>C161&amp;D161&amp;G161</f>
        <v>00020240014050000150</v>
      </c>
    </row>
    <row r="162" spans="1:12" ht="22.5">
      <c r="A162" s="100" t="s">
        <v>860</v>
      </c>
      <c r="B162" s="101" t="s">
        <v>6</v>
      </c>
      <c r="C162" s="102" t="s">
        <v>68</v>
      </c>
      <c r="D162" s="205" t="s">
        <v>861</v>
      </c>
      <c r="E162" s="210"/>
      <c r="F162" s="210"/>
      <c r="G162" s="211"/>
      <c r="H162" s="97">
        <v>4390100</v>
      </c>
      <c r="I162" s="103">
        <v>4581800</v>
      </c>
      <c r="J162" s="104">
        <v>0</v>
      </c>
      <c r="K162" s="119" t="str">
        <f t="shared" si="4"/>
        <v>00020249999000000150</v>
      </c>
      <c r="L162" s="106" t="s">
        <v>862</v>
      </c>
    </row>
    <row r="163" spans="1:12" s="85" customFormat="1" ht="22.5">
      <c r="A163" s="80" t="s">
        <v>863</v>
      </c>
      <c r="B163" s="79" t="s">
        <v>6</v>
      </c>
      <c r="C163" s="122" t="s">
        <v>68</v>
      </c>
      <c r="D163" s="153" t="s">
        <v>864</v>
      </c>
      <c r="E163" s="154"/>
      <c r="F163" s="154"/>
      <c r="G163" s="155"/>
      <c r="H163" s="81">
        <v>4390100</v>
      </c>
      <c r="I163" s="82">
        <v>4581800</v>
      </c>
      <c r="J163" s="83">
        <f>IF(IF(H163="",0,H163)=0,0,(IF(H163&gt;0,IF(I163&gt;H163,0,H163-I163),IF(I163&gt;H163,H163-I163,0))))</f>
        <v>0</v>
      </c>
      <c r="K163" s="120" t="str">
        <f t="shared" si="4"/>
        <v>00020249999050000150</v>
      </c>
      <c r="L163" s="84" t="str">
        <f>C163&amp;D163&amp;G163</f>
        <v>00020249999050000150</v>
      </c>
    </row>
    <row r="164" spans="1:11" ht="3.75" customHeight="1" hidden="1" thickBot="1">
      <c r="A164" s="15"/>
      <c r="B164" s="27"/>
      <c r="C164" s="19"/>
      <c r="D164" s="28"/>
      <c r="E164" s="28"/>
      <c r="F164" s="28"/>
      <c r="G164" s="28"/>
      <c r="H164" s="36"/>
      <c r="I164" s="37"/>
      <c r="J164" s="51"/>
      <c r="K164" s="116"/>
    </row>
    <row r="165" spans="1:11" ht="12.75">
      <c r="A165" s="20"/>
      <c r="B165" s="21"/>
      <c r="C165" s="22"/>
      <c r="D165" s="22"/>
      <c r="E165" s="22"/>
      <c r="F165" s="22"/>
      <c r="G165" s="22"/>
      <c r="H165" s="23"/>
      <c r="I165" s="23"/>
      <c r="J165" s="22"/>
      <c r="K165" s="22"/>
    </row>
    <row r="166" spans="1:11" ht="12.75" customHeight="1">
      <c r="A166" s="196" t="s">
        <v>24</v>
      </c>
      <c r="B166" s="196"/>
      <c r="C166" s="196"/>
      <c r="D166" s="196"/>
      <c r="E166" s="196"/>
      <c r="F166" s="196"/>
      <c r="G166" s="196"/>
      <c r="H166" s="196"/>
      <c r="I166" s="196"/>
      <c r="J166" s="196"/>
      <c r="K166" s="113"/>
    </row>
    <row r="167" spans="1:11" ht="12.75">
      <c r="A167" s="8"/>
      <c r="B167" s="8"/>
      <c r="C167" s="9"/>
      <c r="D167" s="9"/>
      <c r="E167" s="9"/>
      <c r="F167" s="9"/>
      <c r="G167" s="9"/>
      <c r="H167" s="10"/>
      <c r="I167" s="10"/>
      <c r="J167" s="33" t="s">
        <v>20</v>
      </c>
      <c r="K167" s="33"/>
    </row>
    <row r="168" spans="1:11" ht="12.75" customHeight="1">
      <c r="A168" s="156" t="s">
        <v>39</v>
      </c>
      <c r="B168" s="156" t="s">
        <v>40</v>
      </c>
      <c r="C168" s="162" t="s">
        <v>44</v>
      </c>
      <c r="D168" s="163"/>
      <c r="E168" s="163"/>
      <c r="F168" s="163"/>
      <c r="G168" s="164"/>
      <c r="H168" s="156" t="s">
        <v>42</v>
      </c>
      <c r="I168" s="156" t="s">
        <v>23</v>
      </c>
      <c r="J168" s="156" t="s">
        <v>43</v>
      </c>
      <c r="K168" s="114"/>
    </row>
    <row r="169" spans="1:11" ht="12.75">
      <c r="A169" s="157"/>
      <c r="B169" s="157"/>
      <c r="C169" s="165"/>
      <c r="D169" s="166"/>
      <c r="E169" s="166"/>
      <c r="F169" s="166"/>
      <c r="G169" s="167"/>
      <c r="H169" s="157"/>
      <c r="I169" s="157"/>
      <c r="J169" s="157"/>
      <c r="K169" s="114"/>
    </row>
    <row r="170" spans="1:11" ht="12.75">
      <c r="A170" s="158"/>
      <c r="B170" s="158"/>
      <c r="C170" s="168"/>
      <c r="D170" s="169"/>
      <c r="E170" s="169"/>
      <c r="F170" s="169"/>
      <c r="G170" s="170"/>
      <c r="H170" s="158"/>
      <c r="I170" s="158"/>
      <c r="J170" s="158"/>
      <c r="K170" s="114"/>
    </row>
    <row r="171" spans="1:11" ht="13.5" thickBot="1">
      <c r="A171" s="70">
        <v>1</v>
      </c>
      <c r="B171" s="12">
        <v>2</v>
      </c>
      <c r="C171" s="184">
        <v>3</v>
      </c>
      <c r="D171" s="185"/>
      <c r="E171" s="185"/>
      <c r="F171" s="185"/>
      <c r="G171" s="186"/>
      <c r="H171" s="13" t="s">
        <v>2</v>
      </c>
      <c r="I171" s="13" t="s">
        <v>25</v>
      </c>
      <c r="J171" s="13" t="s">
        <v>26</v>
      </c>
      <c r="K171" s="115"/>
    </row>
    <row r="172" spans="1:10" ht="12.75">
      <c r="A172" s="71" t="s">
        <v>5</v>
      </c>
      <c r="B172" s="38" t="s">
        <v>7</v>
      </c>
      <c r="C172" s="159" t="s">
        <v>17</v>
      </c>
      <c r="D172" s="160"/>
      <c r="E172" s="160"/>
      <c r="F172" s="160"/>
      <c r="G172" s="161"/>
      <c r="H172" s="52">
        <v>557751317.53</v>
      </c>
      <c r="I172" s="52">
        <v>456368608.6</v>
      </c>
      <c r="J172" s="105">
        <v>101382708.93</v>
      </c>
    </row>
    <row r="173" spans="1:10" ht="12.75" customHeight="1">
      <c r="A173" s="73" t="s">
        <v>4</v>
      </c>
      <c r="B173" s="50"/>
      <c r="C173" s="197"/>
      <c r="D173" s="198"/>
      <c r="E173" s="198"/>
      <c r="F173" s="198"/>
      <c r="G173" s="199"/>
      <c r="H173" s="59"/>
      <c r="I173" s="60"/>
      <c r="J173" s="61"/>
    </row>
    <row r="174" spans="1:12" ht="12.75">
      <c r="A174" s="100" t="s">
        <v>144</v>
      </c>
      <c r="B174" s="101" t="s">
        <v>7</v>
      </c>
      <c r="C174" s="102" t="s">
        <v>68</v>
      </c>
      <c r="D174" s="125" t="s">
        <v>146</v>
      </c>
      <c r="E174" s="205" t="s">
        <v>145</v>
      </c>
      <c r="F174" s="206"/>
      <c r="G174" s="130" t="s">
        <v>68</v>
      </c>
      <c r="H174" s="97">
        <v>53294272.41</v>
      </c>
      <c r="I174" s="103">
        <v>43443195.66</v>
      </c>
      <c r="J174" s="104">
        <v>9851076.75</v>
      </c>
      <c r="K174" s="119" t="str">
        <f aca="true" t="shared" si="5" ref="K174:K237">C174&amp;D174&amp;E174&amp;F174&amp;G174</f>
        <v>00001000000000000000</v>
      </c>
      <c r="L174" s="107" t="s">
        <v>92</v>
      </c>
    </row>
    <row r="175" spans="1:12" ht="22.5">
      <c r="A175" s="100" t="s">
        <v>147</v>
      </c>
      <c r="B175" s="101" t="s">
        <v>7</v>
      </c>
      <c r="C175" s="102" t="s">
        <v>68</v>
      </c>
      <c r="D175" s="125" t="s">
        <v>149</v>
      </c>
      <c r="E175" s="205" t="s">
        <v>145</v>
      </c>
      <c r="F175" s="206"/>
      <c r="G175" s="130" t="s">
        <v>68</v>
      </c>
      <c r="H175" s="97">
        <v>1936050</v>
      </c>
      <c r="I175" s="103">
        <v>1531744.8</v>
      </c>
      <c r="J175" s="104">
        <v>404305.2</v>
      </c>
      <c r="K175" s="119" t="str">
        <f t="shared" si="5"/>
        <v>00001020000000000000</v>
      </c>
      <c r="L175" s="107" t="s">
        <v>148</v>
      </c>
    </row>
    <row r="176" spans="1:12" ht="56.25">
      <c r="A176" s="100" t="s">
        <v>150</v>
      </c>
      <c r="B176" s="101" t="s">
        <v>7</v>
      </c>
      <c r="C176" s="102" t="s">
        <v>68</v>
      </c>
      <c r="D176" s="125" t="s">
        <v>149</v>
      </c>
      <c r="E176" s="205" t="s">
        <v>145</v>
      </c>
      <c r="F176" s="206"/>
      <c r="G176" s="130" t="s">
        <v>152</v>
      </c>
      <c r="H176" s="97">
        <v>1936050</v>
      </c>
      <c r="I176" s="103">
        <v>1531744.8</v>
      </c>
      <c r="J176" s="104">
        <v>404305.2</v>
      </c>
      <c r="K176" s="119" t="str">
        <f t="shared" si="5"/>
        <v>00001020000000000100</v>
      </c>
      <c r="L176" s="107" t="s">
        <v>151</v>
      </c>
    </row>
    <row r="177" spans="1:12" ht="22.5">
      <c r="A177" s="100" t="s">
        <v>153</v>
      </c>
      <c r="B177" s="101" t="s">
        <v>7</v>
      </c>
      <c r="C177" s="102" t="s">
        <v>68</v>
      </c>
      <c r="D177" s="125" t="s">
        <v>149</v>
      </c>
      <c r="E177" s="205" t="s">
        <v>145</v>
      </c>
      <c r="F177" s="206"/>
      <c r="G177" s="130" t="s">
        <v>155</v>
      </c>
      <c r="H177" s="97">
        <v>1936050</v>
      </c>
      <c r="I177" s="103">
        <v>1531744.8</v>
      </c>
      <c r="J177" s="104">
        <v>404305.2</v>
      </c>
      <c r="K177" s="119" t="str">
        <f t="shared" si="5"/>
        <v>00001020000000000120</v>
      </c>
      <c r="L177" s="107" t="s">
        <v>154</v>
      </c>
    </row>
    <row r="178" spans="1:12" s="85" customFormat="1" ht="22.5">
      <c r="A178" s="80" t="s">
        <v>156</v>
      </c>
      <c r="B178" s="79" t="s">
        <v>7</v>
      </c>
      <c r="C178" s="122" t="s">
        <v>68</v>
      </c>
      <c r="D178" s="126" t="s">
        <v>149</v>
      </c>
      <c r="E178" s="153" t="s">
        <v>145</v>
      </c>
      <c r="F178" s="171"/>
      <c r="G178" s="123" t="s">
        <v>157</v>
      </c>
      <c r="H178" s="81">
        <v>1456000</v>
      </c>
      <c r="I178" s="82">
        <v>1150646.35</v>
      </c>
      <c r="J178" s="83">
        <f>IF(IF(H178="",0,H178)=0,0,(IF(H178&gt;0,IF(I178&gt;H178,0,H178-I178),IF(I178&gt;H178,H178-I178,0))))</f>
        <v>305353.65</v>
      </c>
      <c r="K178" s="119" t="str">
        <f t="shared" si="5"/>
        <v>00001020000000000121</v>
      </c>
      <c r="L178" s="84" t="str">
        <f>C178&amp;D178&amp;E178&amp;F178&amp;G178</f>
        <v>00001020000000000121</v>
      </c>
    </row>
    <row r="179" spans="1:12" s="85" customFormat="1" ht="33.75">
      <c r="A179" s="80" t="s">
        <v>158</v>
      </c>
      <c r="B179" s="79" t="s">
        <v>7</v>
      </c>
      <c r="C179" s="122" t="s">
        <v>68</v>
      </c>
      <c r="D179" s="126" t="s">
        <v>149</v>
      </c>
      <c r="E179" s="153" t="s">
        <v>145</v>
      </c>
      <c r="F179" s="171"/>
      <c r="G179" s="123" t="s">
        <v>159</v>
      </c>
      <c r="H179" s="81">
        <v>40050</v>
      </c>
      <c r="I179" s="82">
        <v>40050</v>
      </c>
      <c r="J179" s="83">
        <f>IF(IF(H179="",0,H179)=0,0,(IF(H179&gt;0,IF(I179&gt;H179,0,H179-I179),IF(I179&gt;H179,H179-I179,0))))</f>
        <v>0</v>
      </c>
      <c r="K179" s="119" t="str">
        <f t="shared" si="5"/>
        <v>00001020000000000122</v>
      </c>
      <c r="L179" s="84" t="str">
        <f>C179&amp;D179&amp;E179&amp;F179&amp;G179</f>
        <v>00001020000000000122</v>
      </c>
    </row>
    <row r="180" spans="1:12" s="85" customFormat="1" ht="33.75">
      <c r="A180" s="80" t="s">
        <v>160</v>
      </c>
      <c r="B180" s="79" t="s">
        <v>7</v>
      </c>
      <c r="C180" s="122" t="s">
        <v>68</v>
      </c>
      <c r="D180" s="126" t="s">
        <v>149</v>
      </c>
      <c r="E180" s="153" t="s">
        <v>145</v>
      </c>
      <c r="F180" s="171"/>
      <c r="G180" s="123" t="s">
        <v>161</v>
      </c>
      <c r="H180" s="81">
        <v>440000</v>
      </c>
      <c r="I180" s="82">
        <v>341048.45</v>
      </c>
      <c r="J180" s="83">
        <f>IF(IF(H180="",0,H180)=0,0,(IF(H180&gt;0,IF(I180&gt;H180,0,H180-I180),IF(I180&gt;H180,H180-I180,0))))</f>
        <v>98951.55</v>
      </c>
      <c r="K180" s="119" t="str">
        <f t="shared" si="5"/>
        <v>00001020000000000129</v>
      </c>
      <c r="L180" s="84" t="str">
        <f>C180&amp;D180&amp;E180&amp;F180&amp;G180</f>
        <v>00001020000000000129</v>
      </c>
    </row>
    <row r="181" spans="1:12" ht="33.75">
      <c r="A181" s="100" t="s">
        <v>162</v>
      </c>
      <c r="B181" s="101" t="s">
        <v>7</v>
      </c>
      <c r="C181" s="102" t="s">
        <v>68</v>
      </c>
      <c r="D181" s="125" t="s">
        <v>164</v>
      </c>
      <c r="E181" s="205" t="s">
        <v>145</v>
      </c>
      <c r="F181" s="206"/>
      <c r="G181" s="130" t="s">
        <v>68</v>
      </c>
      <c r="H181" s="97">
        <v>1011475</v>
      </c>
      <c r="I181" s="103">
        <v>786826.23</v>
      </c>
      <c r="J181" s="104">
        <v>224648.77</v>
      </c>
      <c r="K181" s="119" t="str">
        <f t="shared" si="5"/>
        <v>00001030000000000000</v>
      </c>
      <c r="L181" s="107" t="s">
        <v>163</v>
      </c>
    </row>
    <row r="182" spans="1:12" ht="56.25">
      <c r="A182" s="100" t="s">
        <v>150</v>
      </c>
      <c r="B182" s="101" t="s">
        <v>7</v>
      </c>
      <c r="C182" s="102" t="s">
        <v>68</v>
      </c>
      <c r="D182" s="125" t="s">
        <v>164</v>
      </c>
      <c r="E182" s="205" t="s">
        <v>145</v>
      </c>
      <c r="F182" s="206"/>
      <c r="G182" s="130" t="s">
        <v>152</v>
      </c>
      <c r="H182" s="97">
        <v>791475</v>
      </c>
      <c r="I182" s="103">
        <v>704586.95</v>
      </c>
      <c r="J182" s="104">
        <v>86888.05</v>
      </c>
      <c r="K182" s="119" t="str">
        <f t="shared" si="5"/>
        <v>00001030000000000100</v>
      </c>
      <c r="L182" s="107" t="s">
        <v>165</v>
      </c>
    </row>
    <row r="183" spans="1:12" ht="22.5">
      <c r="A183" s="100" t="s">
        <v>153</v>
      </c>
      <c r="B183" s="101" t="s">
        <v>7</v>
      </c>
      <c r="C183" s="102" t="s">
        <v>68</v>
      </c>
      <c r="D183" s="125" t="s">
        <v>164</v>
      </c>
      <c r="E183" s="205" t="s">
        <v>145</v>
      </c>
      <c r="F183" s="206"/>
      <c r="G183" s="130" t="s">
        <v>155</v>
      </c>
      <c r="H183" s="97">
        <v>791475</v>
      </c>
      <c r="I183" s="103">
        <v>704586.95</v>
      </c>
      <c r="J183" s="104">
        <v>86888.05</v>
      </c>
      <c r="K183" s="119" t="str">
        <f t="shared" si="5"/>
        <v>00001030000000000120</v>
      </c>
      <c r="L183" s="107" t="s">
        <v>166</v>
      </c>
    </row>
    <row r="184" spans="1:12" s="85" customFormat="1" ht="22.5">
      <c r="A184" s="80" t="s">
        <v>156</v>
      </c>
      <c r="B184" s="79" t="s">
        <v>7</v>
      </c>
      <c r="C184" s="122" t="s">
        <v>68</v>
      </c>
      <c r="D184" s="126" t="s">
        <v>164</v>
      </c>
      <c r="E184" s="153" t="s">
        <v>145</v>
      </c>
      <c r="F184" s="171"/>
      <c r="G184" s="123" t="s">
        <v>157</v>
      </c>
      <c r="H184" s="81">
        <v>577084</v>
      </c>
      <c r="I184" s="82">
        <v>507654.95</v>
      </c>
      <c r="J184" s="83">
        <f>IF(IF(H184="",0,H184)=0,0,(IF(H184&gt;0,IF(I184&gt;H184,0,H184-I184),IF(I184&gt;H184,H184-I184,0))))</f>
        <v>69429.05</v>
      </c>
      <c r="K184" s="119" t="str">
        <f t="shared" si="5"/>
        <v>00001030000000000121</v>
      </c>
      <c r="L184" s="84" t="str">
        <f>C184&amp;D184&amp;E184&amp;F184&amp;G184</f>
        <v>00001030000000000121</v>
      </c>
    </row>
    <row r="185" spans="1:12" s="85" customFormat="1" ht="33.75">
      <c r="A185" s="80" t="s">
        <v>158</v>
      </c>
      <c r="B185" s="79" t="s">
        <v>7</v>
      </c>
      <c r="C185" s="122" t="s">
        <v>68</v>
      </c>
      <c r="D185" s="126" t="s">
        <v>164</v>
      </c>
      <c r="E185" s="153" t="s">
        <v>145</v>
      </c>
      <c r="F185" s="171"/>
      <c r="G185" s="123" t="s">
        <v>159</v>
      </c>
      <c r="H185" s="81">
        <v>40100</v>
      </c>
      <c r="I185" s="82">
        <v>40050</v>
      </c>
      <c r="J185" s="83">
        <f>IF(IF(H185="",0,H185)=0,0,(IF(H185&gt;0,IF(I185&gt;H185,0,H185-I185),IF(I185&gt;H185,H185-I185,0))))</f>
        <v>50</v>
      </c>
      <c r="K185" s="119" t="str">
        <f t="shared" si="5"/>
        <v>00001030000000000122</v>
      </c>
      <c r="L185" s="84" t="str">
        <f>C185&amp;D185&amp;E185&amp;F185&amp;G185</f>
        <v>00001030000000000122</v>
      </c>
    </row>
    <row r="186" spans="1:12" s="85" customFormat="1" ht="33.75">
      <c r="A186" s="80" t="s">
        <v>160</v>
      </c>
      <c r="B186" s="79" t="s">
        <v>7</v>
      </c>
      <c r="C186" s="122" t="s">
        <v>68</v>
      </c>
      <c r="D186" s="126" t="s">
        <v>164</v>
      </c>
      <c r="E186" s="153" t="s">
        <v>145</v>
      </c>
      <c r="F186" s="171"/>
      <c r="G186" s="123" t="s">
        <v>161</v>
      </c>
      <c r="H186" s="81">
        <v>174291</v>
      </c>
      <c r="I186" s="82">
        <v>156882</v>
      </c>
      <c r="J186" s="83">
        <f>IF(IF(H186="",0,H186)=0,0,(IF(H186&gt;0,IF(I186&gt;H186,0,H186-I186),IF(I186&gt;H186,H186-I186,0))))</f>
        <v>17409</v>
      </c>
      <c r="K186" s="119" t="str">
        <f t="shared" si="5"/>
        <v>00001030000000000129</v>
      </c>
      <c r="L186" s="84" t="str">
        <f>C186&amp;D186&amp;E186&amp;F186&amp;G186</f>
        <v>00001030000000000129</v>
      </c>
    </row>
    <row r="187" spans="1:12" ht="22.5">
      <c r="A187" s="100" t="s">
        <v>167</v>
      </c>
      <c r="B187" s="101" t="s">
        <v>7</v>
      </c>
      <c r="C187" s="102" t="s">
        <v>68</v>
      </c>
      <c r="D187" s="125" t="s">
        <v>164</v>
      </c>
      <c r="E187" s="205" t="s">
        <v>145</v>
      </c>
      <c r="F187" s="206"/>
      <c r="G187" s="130" t="s">
        <v>7</v>
      </c>
      <c r="H187" s="97">
        <v>216000</v>
      </c>
      <c r="I187" s="103">
        <v>79697.28</v>
      </c>
      <c r="J187" s="104">
        <v>136302.72</v>
      </c>
      <c r="K187" s="119" t="str">
        <f t="shared" si="5"/>
        <v>00001030000000000200</v>
      </c>
      <c r="L187" s="107" t="s">
        <v>168</v>
      </c>
    </row>
    <row r="188" spans="1:12" ht="22.5">
      <c r="A188" s="100" t="s">
        <v>169</v>
      </c>
      <c r="B188" s="101" t="s">
        <v>7</v>
      </c>
      <c r="C188" s="102" t="s">
        <v>68</v>
      </c>
      <c r="D188" s="125" t="s">
        <v>164</v>
      </c>
      <c r="E188" s="205" t="s">
        <v>145</v>
      </c>
      <c r="F188" s="206"/>
      <c r="G188" s="130" t="s">
        <v>171</v>
      </c>
      <c r="H188" s="97">
        <v>216000</v>
      </c>
      <c r="I188" s="103">
        <v>79697.28</v>
      </c>
      <c r="J188" s="104">
        <v>136302.72</v>
      </c>
      <c r="K188" s="119" t="str">
        <f t="shared" si="5"/>
        <v>00001030000000000240</v>
      </c>
      <c r="L188" s="107" t="s">
        <v>170</v>
      </c>
    </row>
    <row r="189" spans="1:12" s="85" customFormat="1" ht="12.75">
      <c r="A189" s="80" t="s">
        <v>172</v>
      </c>
      <c r="B189" s="79" t="s">
        <v>7</v>
      </c>
      <c r="C189" s="122" t="s">
        <v>68</v>
      </c>
      <c r="D189" s="126" t="s">
        <v>164</v>
      </c>
      <c r="E189" s="153" t="s">
        <v>145</v>
      </c>
      <c r="F189" s="171"/>
      <c r="G189" s="123" t="s">
        <v>173</v>
      </c>
      <c r="H189" s="81">
        <v>216000</v>
      </c>
      <c r="I189" s="82">
        <v>79697.28</v>
      </c>
      <c r="J189" s="83">
        <f>IF(IF(H189="",0,H189)=0,0,(IF(H189&gt;0,IF(I189&gt;H189,0,H189-I189),IF(I189&gt;H189,H189-I189,0))))</f>
        <v>136302.72</v>
      </c>
      <c r="K189" s="119" t="str">
        <f t="shared" si="5"/>
        <v>00001030000000000244</v>
      </c>
      <c r="L189" s="84" t="str">
        <f>C189&amp;D189&amp;E189&amp;F189&amp;G189</f>
        <v>00001030000000000244</v>
      </c>
    </row>
    <row r="190" spans="1:12" ht="12.75">
      <c r="A190" s="100" t="s">
        <v>174</v>
      </c>
      <c r="B190" s="101" t="s">
        <v>7</v>
      </c>
      <c r="C190" s="102" t="s">
        <v>68</v>
      </c>
      <c r="D190" s="125" t="s">
        <v>164</v>
      </c>
      <c r="E190" s="205" t="s">
        <v>145</v>
      </c>
      <c r="F190" s="206"/>
      <c r="G190" s="130" t="s">
        <v>176</v>
      </c>
      <c r="H190" s="97">
        <v>4000</v>
      </c>
      <c r="I190" s="103">
        <v>2542</v>
      </c>
      <c r="J190" s="104">
        <v>1458</v>
      </c>
      <c r="K190" s="119" t="str">
        <f t="shared" si="5"/>
        <v>00001030000000000800</v>
      </c>
      <c r="L190" s="107" t="s">
        <v>175</v>
      </c>
    </row>
    <row r="191" spans="1:12" ht="12.75">
      <c r="A191" s="100" t="s">
        <v>177</v>
      </c>
      <c r="B191" s="101" t="s">
        <v>7</v>
      </c>
      <c r="C191" s="102" t="s">
        <v>68</v>
      </c>
      <c r="D191" s="125" t="s">
        <v>164</v>
      </c>
      <c r="E191" s="205" t="s">
        <v>145</v>
      </c>
      <c r="F191" s="206"/>
      <c r="G191" s="130" t="s">
        <v>179</v>
      </c>
      <c r="H191" s="97">
        <v>4000</v>
      </c>
      <c r="I191" s="103">
        <v>2542</v>
      </c>
      <c r="J191" s="104">
        <v>1458</v>
      </c>
      <c r="K191" s="119" t="str">
        <f t="shared" si="5"/>
        <v>00001030000000000850</v>
      </c>
      <c r="L191" s="107" t="s">
        <v>178</v>
      </c>
    </row>
    <row r="192" spans="1:12" s="85" customFormat="1" ht="12.75">
      <c r="A192" s="80" t="s">
        <v>180</v>
      </c>
      <c r="B192" s="79" t="s">
        <v>7</v>
      </c>
      <c r="C192" s="122" t="s">
        <v>68</v>
      </c>
      <c r="D192" s="126" t="s">
        <v>164</v>
      </c>
      <c r="E192" s="153" t="s">
        <v>145</v>
      </c>
      <c r="F192" s="171"/>
      <c r="G192" s="123" t="s">
        <v>181</v>
      </c>
      <c r="H192" s="81">
        <v>4000</v>
      </c>
      <c r="I192" s="82">
        <v>2542</v>
      </c>
      <c r="J192" s="83">
        <f>IF(IF(H192="",0,H192)=0,0,(IF(H192&gt;0,IF(I192&gt;H192,0,H192-I192),IF(I192&gt;H192,H192-I192,0))))</f>
        <v>1458</v>
      </c>
      <c r="K192" s="119" t="str">
        <f t="shared" si="5"/>
        <v>00001030000000000853</v>
      </c>
      <c r="L192" s="84" t="str">
        <f>C192&amp;D192&amp;E192&amp;F192&amp;G192</f>
        <v>00001030000000000853</v>
      </c>
    </row>
    <row r="193" spans="1:12" ht="45">
      <c r="A193" s="100" t="s">
        <v>182</v>
      </c>
      <c r="B193" s="101" t="s">
        <v>7</v>
      </c>
      <c r="C193" s="102" t="s">
        <v>68</v>
      </c>
      <c r="D193" s="125" t="s">
        <v>184</v>
      </c>
      <c r="E193" s="205" t="s">
        <v>145</v>
      </c>
      <c r="F193" s="206"/>
      <c r="G193" s="130" t="s">
        <v>68</v>
      </c>
      <c r="H193" s="97">
        <v>30776378.06</v>
      </c>
      <c r="I193" s="103">
        <v>25636480.8</v>
      </c>
      <c r="J193" s="104">
        <v>5139897.26</v>
      </c>
      <c r="K193" s="119" t="str">
        <f t="shared" si="5"/>
        <v>00001040000000000000</v>
      </c>
      <c r="L193" s="107" t="s">
        <v>183</v>
      </c>
    </row>
    <row r="194" spans="1:12" ht="56.25">
      <c r="A194" s="100" t="s">
        <v>150</v>
      </c>
      <c r="B194" s="101" t="s">
        <v>7</v>
      </c>
      <c r="C194" s="102" t="s">
        <v>68</v>
      </c>
      <c r="D194" s="125" t="s">
        <v>184</v>
      </c>
      <c r="E194" s="205" t="s">
        <v>145</v>
      </c>
      <c r="F194" s="206"/>
      <c r="G194" s="130" t="s">
        <v>152</v>
      </c>
      <c r="H194" s="97">
        <v>27659386</v>
      </c>
      <c r="I194" s="103">
        <v>22782833.57</v>
      </c>
      <c r="J194" s="104">
        <v>4876552.43</v>
      </c>
      <c r="K194" s="119" t="str">
        <f t="shared" si="5"/>
        <v>00001040000000000100</v>
      </c>
      <c r="L194" s="107" t="s">
        <v>185</v>
      </c>
    </row>
    <row r="195" spans="1:12" ht="22.5">
      <c r="A195" s="100" t="s">
        <v>153</v>
      </c>
      <c r="B195" s="101" t="s">
        <v>7</v>
      </c>
      <c r="C195" s="102" t="s">
        <v>68</v>
      </c>
      <c r="D195" s="125" t="s">
        <v>184</v>
      </c>
      <c r="E195" s="205" t="s">
        <v>145</v>
      </c>
      <c r="F195" s="206"/>
      <c r="G195" s="130" t="s">
        <v>155</v>
      </c>
      <c r="H195" s="97">
        <v>27659386</v>
      </c>
      <c r="I195" s="103">
        <v>22782833.57</v>
      </c>
      <c r="J195" s="104">
        <v>4876552.43</v>
      </c>
      <c r="K195" s="119" t="str">
        <f t="shared" si="5"/>
        <v>00001040000000000120</v>
      </c>
      <c r="L195" s="107" t="s">
        <v>186</v>
      </c>
    </row>
    <row r="196" spans="1:12" s="85" customFormat="1" ht="22.5">
      <c r="A196" s="80" t="s">
        <v>156</v>
      </c>
      <c r="B196" s="79" t="s">
        <v>7</v>
      </c>
      <c r="C196" s="122" t="s">
        <v>68</v>
      </c>
      <c r="D196" s="126" t="s">
        <v>184</v>
      </c>
      <c r="E196" s="153" t="s">
        <v>145</v>
      </c>
      <c r="F196" s="171"/>
      <c r="G196" s="123" t="s">
        <v>157</v>
      </c>
      <c r="H196" s="81">
        <v>20059764</v>
      </c>
      <c r="I196" s="82">
        <v>16685514.61</v>
      </c>
      <c r="J196" s="83">
        <f>IF(IF(H196="",0,H196)=0,0,(IF(H196&gt;0,IF(I196&gt;H196,0,H196-I196),IF(I196&gt;H196,H196-I196,0))))</f>
        <v>3374249.39</v>
      </c>
      <c r="K196" s="119" t="str">
        <f t="shared" si="5"/>
        <v>00001040000000000121</v>
      </c>
      <c r="L196" s="84" t="str">
        <f>C196&amp;D196&amp;E196&amp;F196&amp;G196</f>
        <v>00001040000000000121</v>
      </c>
    </row>
    <row r="197" spans="1:12" s="85" customFormat="1" ht="33.75">
      <c r="A197" s="80" t="s">
        <v>158</v>
      </c>
      <c r="B197" s="79" t="s">
        <v>7</v>
      </c>
      <c r="C197" s="122" t="s">
        <v>68</v>
      </c>
      <c r="D197" s="126" t="s">
        <v>184</v>
      </c>
      <c r="E197" s="153" t="s">
        <v>145</v>
      </c>
      <c r="F197" s="171"/>
      <c r="G197" s="123" t="s">
        <v>159</v>
      </c>
      <c r="H197" s="81">
        <v>1541750</v>
      </c>
      <c r="I197" s="82">
        <v>1401650</v>
      </c>
      <c r="J197" s="83">
        <f>IF(IF(H197="",0,H197)=0,0,(IF(H197&gt;0,IF(I197&gt;H197,0,H197-I197),IF(I197&gt;H197,H197-I197,0))))</f>
        <v>140100</v>
      </c>
      <c r="K197" s="119" t="str">
        <f t="shared" si="5"/>
        <v>00001040000000000122</v>
      </c>
      <c r="L197" s="84" t="str">
        <f>C197&amp;D197&amp;E197&amp;F197&amp;G197</f>
        <v>00001040000000000122</v>
      </c>
    </row>
    <row r="198" spans="1:12" s="85" customFormat="1" ht="33.75">
      <c r="A198" s="80" t="s">
        <v>160</v>
      </c>
      <c r="B198" s="79" t="s">
        <v>7</v>
      </c>
      <c r="C198" s="122" t="s">
        <v>68</v>
      </c>
      <c r="D198" s="126" t="s">
        <v>184</v>
      </c>
      <c r="E198" s="153" t="s">
        <v>145</v>
      </c>
      <c r="F198" s="171"/>
      <c r="G198" s="123" t="s">
        <v>161</v>
      </c>
      <c r="H198" s="81">
        <v>6057872</v>
      </c>
      <c r="I198" s="82">
        <v>4695668.96</v>
      </c>
      <c r="J198" s="83">
        <f>IF(IF(H198="",0,H198)=0,0,(IF(H198&gt;0,IF(I198&gt;H198,0,H198-I198),IF(I198&gt;H198,H198-I198,0))))</f>
        <v>1362203.04</v>
      </c>
      <c r="K198" s="119" t="str">
        <f t="shared" si="5"/>
        <v>00001040000000000129</v>
      </c>
      <c r="L198" s="84" t="str">
        <f>C198&amp;D198&amp;E198&amp;F198&amp;G198</f>
        <v>00001040000000000129</v>
      </c>
    </row>
    <row r="199" spans="1:12" ht="22.5">
      <c r="A199" s="100" t="s">
        <v>167</v>
      </c>
      <c r="B199" s="101" t="s">
        <v>7</v>
      </c>
      <c r="C199" s="102" t="s">
        <v>68</v>
      </c>
      <c r="D199" s="125" t="s">
        <v>184</v>
      </c>
      <c r="E199" s="205" t="s">
        <v>145</v>
      </c>
      <c r="F199" s="206"/>
      <c r="G199" s="130" t="s">
        <v>7</v>
      </c>
      <c r="H199" s="97">
        <v>2973884.86</v>
      </c>
      <c r="I199" s="103">
        <v>2719922.53</v>
      </c>
      <c r="J199" s="104">
        <v>253962.33</v>
      </c>
      <c r="K199" s="119" t="str">
        <f t="shared" si="5"/>
        <v>00001040000000000200</v>
      </c>
      <c r="L199" s="107" t="s">
        <v>187</v>
      </c>
    </row>
    <row r="200" spans="1:12" ht="22.5">
      <c r="A200" s="100" t="s">
        <v>169</v>
      </c>
      <c r="B200" s="101" t="s">
        <v>7</v>
      </c>
      <c r="C200" s="102" t="s">
        <v>68</v>
      </c>
      <c r="D200" s="125" t="s">
        <v>184</v>
      </c>
      <c r="E200" s="205" t="s">
        <v>145</v>
      </c>
      <c r="F200" s="206"/>
      <c r="G200" s="130" t="s">
        <v>171</v>
      </c>
      <c r="H200" s="97">
        <v>2973884.86</v>
      </c>
      <c r="I200" s="103">
        <v>2719922.53</v>
      </c>
      <c r="J200" s="104">
        <v>253962.33</v>
      </c>
      <c r="K200" s="119" t="str">
        <f t="shared" si="5"/>
        <v>00001040000000000240</v>
      </c>
      <c r="L200" s="107" t="s">
        <v>188</v>
      </c>
    </row>
    <row r="201" spans="1:12" s="85" customFormat="1" ht="12.75">
      <c r="A201" s="80" t="s">
        <v>172</v>
      </c>
      <c r="B201" s="79" t="s">
        <v>7</v>
      </c>
      <c r="C201" s="122" t="s">
        <v>68</v>
      </c>
      <c r="D201" s="126" t="s">
        <v>184</v>
      </c>
      <c r="E201" s="153" t="s">
        <v>145</v>
      </c>
      <c r="F201" s="171"/>
      <c r="G201" s="123" t="s">
        <v>173</v>
      </c>
      <c r="H201" s="81">
        <v>2680622.98</v>
      </c>
      <c r="I201" s="82">
        <v>2612577.94</v>
      </c>
      <c r="J201" s="83">
        <f>IF(IF(H201="",0,H201)=0,0,(IF(H201&gt;0,IF(I201&gt;H201,0,H201-I201),IF(I201&gt;H201,H201-I201,0))))</f>
        <v>68045.04</v>
      </c>
      <c r="K201" s="119" t="str">
        <f t="shared" si="5"/>
        <v>00001040000000000244</v>
      </c>
      <c r="L201" s="84" t="str">
        <f>C201&amp;D201&amp;E201&amp;F201&amp;G201</f>
        <v>00001040000000000244</v>
      </c>
    </row>
    <row r="202" spans="1:12" s="85" customFormat="1" ht="12.75">
      <c r="A202" s="80" t="s">
        <v>189</v>
      </c>
      <c r="B202" s="79" t="s">
        <v>7</v>
      </c>
      <c r="C202" s="122" t="s">
        <v>68</v>
      </c>
      <c r="D202" s="126" t="s">
        <v>184</v>
      </c>
      <c r="E202" s="153" t="s">
        <v>145</v>
      </c>
      <c r="F202" s="171"/>
      <c r="G202" s="123" t="s">
        <v>190</v>
      </c>
      <c r="H202" s="81">
        <v>293261.88</v>
      </c>
      <c r="I202" s="82">
        <v>107344.59</v>
      </c>
      <c r="J202" s="83">
        <f>IF(IF(H202="",0,H202)=0,0,(IF(H202&gt;0,IF(I202&gt;H202,0,H202-I202),IF(I202&gt;H202,H202-I202,0))))</f>
        <v>185917.29</v>
      </c>
      <c r="K202" s="119" t="str">
        <f t="shared" si="5"/>
        <v>00001040000000000247</v>
      </c>
      <c r="L202" s="84" t="str">
        <f>C202&amp;D202&amp;E202&amp;F202&amp;G202</f>
        <v>00001040000000000247</v>
      </c>
    </row>
    <row r="203" spans="1:12" ht="12.75">
      <c r="A203" s="100" t="s">
        <v>191</v>
      </c>
      <c r="B203" s="101" t="s">
        <v>7</v>
      </c>
      <c r="C203" s="102" t="s">
        <v>68</v>
      </c>
      <c r="D203" s="125" t="s">
        <v>184</v>
      </c>
      <c r="E203" s="205" t="s">
        <v>145</v>
      </c>
      <c r="F203" s="206"/>
      <c r="G203" s="130" t="s">
        <v>8</v>
      </c>
      <c r="H203" s="97">
        <v>59045</v>
      </c>
      <c r="I203" s="103">
        <v>59045</v>
      </c>
      <c r="J203" s="104">
        <v>0</v>
      </c>
      <c r="K203" s="119" t="str">
        <f t="shared" si="5"/>
        <v>00001040000000000500</v>
      </c>
      <c r="L203" s="107" t="s">
        <v>192</v>
      </c>
    </row>
    <row r="204" spans="1:12" s="85" customFormat="1" ht="12.75">
      <c r="A204" s="80" t="s">
        <v>193</v>
      </c>
      <c r="B204" s="79" t="s">
        <v>7</v>
      </c>
      <c r="C204" s="122" t="s">
        <v>68</v>
      </c>
      <c r="D204" s="126" t="s">
        <v>184</v>
      </c>
      <c r="E204" s="153" t="s">
        <v>145</v>
      </c>
      <c r="F204" s="171"/>
      <c r="G204" s="123" t="s">
        <v>194</v>
      </c>
      <c r="H204" s="81">
        <v>59045</v>
      </c>
      <c r="I204" s="82">
        <v>59045</v>
      </c>
      <c r="J204" s="83">
        <f>IF(IF(H204="",0,H204)=0,0,(IF(H204&gt;0,IF(I204&gt;H204,0,H204-I204),IF(I204&gt;H204,H204-I204,0))))</f>
        <v>0</v>
      </c>
      <c r="K204" s="119" t="str">
        <f t="shared" si="5"/>
        <v>00001040000000000540</v>
      </c>
      <c r="L204" s="84" t="str">
        <f>C204&amp;D204&amp;E204&amp;F204&amp;G204</f>
        <v>00001040000000000540</v>
      </c>
    </row>
    <row r="205" spans="1:12" ht="12.75">
      <c r="A205" s="100" t="s">
        <v>174</v>
      </c>
      <c r="B205" s="101" t="s">
        <v>7</v>
      </c>
      <c r="C205" s="102" t="s">
        <v>68</v>
      </c>
      <c r="D205" s="125" t="s">
        <v>184</v>
      </c>
      <c r="E205" s="205" t="s">
        <v>145</v>
      </c>
      <c r="F205" s="206"/>
      <c r="G205" s="130" t="s">
        <v>176</v>
      </c>
      <c r="H205" s="97">
        <v>84062.2</v>
      </c>
      <c r="I205" s="103">
        <v>74679.7</v>
      </c>
      <c r="J205" s="104">
        <v>9382.5</v>
      </c>
      <c r="K205" s="119" t="str">
        <f t="shared" si="5"/>
        <v>00001040000000000800</v>
      </c>
      <c r="L205" s="107" t="s">
        <v>195</v>
      </c>
    </row>
    <row r="206" spans="1:12" ht="12.75">
      <c r="A206" s="100" t="s">
        <v>177</v>
      </c>
      <c r="B206" s="101" t="s">
        <v>7</v>
      </c>
      <c r="C206" s="102" t="s">
        <v>68</v>
      </c>
      <c r="D206" s="125" t="s">
        <v>184</v>
      </c>
      <c r="E206" s="205" t="s">
        <v>145</v>
      </c>
      <c r="F206" s="206"/>
      <c r="G206" s="130" t="s">
        <v>179</v>
      </c>
      <c r="H206" s="97">
        <v>84062.2</v>
      </c>
      <c r="I206" s="103">
        <v>74679.7</v>
      </c>
      <c r="J206" s="104">
        <v>9382.5</v>
      </c>
      <c r="K206" s="119" t="str">
        <f t="shared" si="5"/>
        <v>00001040000000000850</v>
      </c>
      <c r="L206" s="107" t="s">
        <v>196</v>
      </c>
    </row>
    <row r="207" spans="1:12" s="85" customFormat="1" ht="22.5">
      <c r="A207" s="80" t="s">
        <v>197</v>
      </c>
      <c r="B207" s="79" t="s">
        <v>7</v>
      </c>
      <c r="C207" s="122" t="s">
        <v>68</v>
      </c>
      <c r="D207" s="126" t="s">
        <v>184</v>
      </c>
      <c r="E207" s="153" t="s">
        <v>145</v>
      </c>
      <c r="F207" s="171"/>
      <c r="G207" s="123" t="s">
        <v>198</v>
      </c>
      <c r="H207" s="81">
        <v>33623</v>
      </c>
      <c r="I207" s="82">
        <v>33287</v>
      </c>
      <c r="J207" s="83">
        <f>IF(IF(H207="",0,H207)=0,0,(IF(H207&gt;0,IF(I207&gt;H207,0,H207-I207),IF(I207&gt;H207,H207-I207,0))))</f>
        <v>336</v>
      </c>
      <c r="K207" s="119" t="str">
        <f t="shared" si="5"/>
        <v>00001040000000000851</v>
      </c>
      <c r="L207" s="84" t="str">
        <f>C207&amp;D207&amp;E207&amp;F207&amp;G207</f>
        <v>00001040000000000851</v>
      </c>
    </row>
    <row r="208" spans="1:12" s="85" customFormat="1" ht="12.75">
      <c r="A208" s="80" t="s">
        <v>199</v>
      </c>
      <c r="B208" s="79" t="s">
        <v>7</v>
      </c>
      <c r="C208" s="122" t="s">
        <v>68</v>
      </c>
      <c r="D208" s="126" t="s">
        <v>184</v>
      </c>
      <c r="E208" s="153" t="s">
        <v>145</v>
      </c>
      <c r="F208" s="171"/>
      <c r="G208" s="123" t="s">
        <v>200</v>
      </c>
      <c r="H208" s="81">
        <v>45445.79</v>
      </c>
      <c r="I208" s="82">
        <v>36417</v>
      </c>
      <c r="J208" s="83">
        <f>IF(IF(H208="",0,H208)=0,0,(IF(H208&gt;0,IF(I208&gt;H208,0,H208-I208),IF(I208&gt;H208,H208-I208,0))))</f>
        <v>9028.79</v>
      </c>
      <c r="K208" s="119" t="str">
        <f t="shared" si="5"/>
        <v>00001040000000000852</v>
      </c>
      <c r="L208" s="84" t="str">
        <f>C208&amp;D208&amp;E208&amp;F208&amp;G208</f>
        <v>00001040000000000852</v>
      </c>
    </row>
    <row r="209" spans="1:12" s="85" customFormat="1" ht="12.75">
      <c r="A209" s="80" t="s">
        <v>180</v>
      </c>
      <c r="B209" s="79" t="s">
        <v>7</v>
      </c>
      <c r="C209" s="122" t="s">
        <v>68</v>
      </c>
      <c r="D209" s="126" t="s">
        <v>184</v>
      </c>
      <c r="E209" s="153" t="s">
        <v>145</v>
      </c>
      <c r="F209" s="171"/>
      <c r="G209" s="123" t="s">
        <v>181</v>
      </c>
      <c r="H209" s="81">
        <v>4993.41</v>
      </c>
      <c r="I209" s="82">
        <v>4975.7</v>
      </c>
      <c r="J209" s="83">
        <f>IF(IF(H209="",0,H209)=0,0,(IF(H209&gt;0,IF(I209&gt;H209,0,H209-I209),IF(I209&gt;H209,H209-I209,0))))</f>
        <v>17.71</v>
      </c>
      <c r="K209" s="119" t="str">
        <f t="shared" si="5"/>
        <v>00001040000000000853</v>
      </c>
      <c r="L209" s="84" t="str">
        <f>C209&amp;D209&amp;E209&amp;F209&amp;G209</f>
        <v>00001040000000000853</v>
      </c>
    </row>
    <row r="210" spans="1:12" ht="12.75">
      <c r="A210" s="100" t="s">
        <v>201</v>
      </c>
      <c r="B210" s="101" t="s">
        <v>7</v>
      </c>
      <c r="C210" s="102" t="s">
        <v>68</v>
      </c>
      <c r="D210" s="125" t="s">
        <v>203</v>
      </c>
      <c r="E210" s="205" t="s">
        <v>145</v>
      </c>
      <c r="F210" s="206"/>
      <c r="G210" s="130" t="s">
        <v>68</v>
      </c>
      <c r="H210" s="97">
        <v>20400</v>
      </c>
      <c r="I210" s="103">
        <v>6080</v>
      </c>
      <c r="J210" s="104">
        <v>14320</v>
      </c>
      <c r="K210" s="119" t="str">
        <f t="shared" si="5"/>
        <v>00001050000000000000</v>
      </c>
      <c r="L210" s="107" t="s">
        <v>202</v>
      </c>
    </row>
    <row r="211" spans="1:12" ht="22.5">
      <c r="A211" s="100" t="s">
        <v>167</v>
      </c>
      <c r="B211" s="101" t="s">
        <v>7</v>
      </c>
      <c r="C211" s="102" t="s">
        <v>68</v>
      </c>
      <c r="D211" s="125" t="s">
        <v>203</v>
      </c>
      <c r="E211" s="205" t="s">
        <v>145</v>
      </c>
      <c r="F211" s="206"/>
      <c r="G211" s="130" t="s">
        <v>7</v>
      </c>
      <c r="H211" s="97">
        <v>20400</v>
      </c>
      <c r="I211" s="103">
        <v>6080</v>
      </c>
      <c r="J211" s="104">
        <v>14320</v>
      </c>
      <c r="K211" s="119" t="str">
        <f t="shared" si="5"/>
        <v>00001050000000000200</v>
      </c>
      <c r="L211" s="107" t="s">
        <v>204</v>
      </c>
    </row>
    <row r="212" spans="1:12" ht="22.5">
      <c r="A212" s="100" t="s">
        <v>169</v>
      </c>
      <c r="B212" s="101" t="s">
        <v>7</v>
      </c>
      <c r="C212" s="102" t="s">
        <v>68</v>
      </c>
      <c r="D212" s="125" t="s">
        <v>203</v>
      </c>
      <c r="E212" s="205" t="s">
        <v>145</v>
      </c>
      <c r="F212" s="206"/>
      <c r="G212" s="130" t="s">
        <v>171</v>
      </c>
      <c r="H212" s="97">
        <v>20400</v>
      </c>
      <c r="I212" s="103">
        <v>6080</v>
      </c>
      <c r="J212" s="104">
        <v>14320</v>
      </c>
      <c r="K212" s="119" t="str">
        <f t="shared" si="5"/>
        <v>00001050000000000240</v>
      </c>
      <c r="L212" s="107" t="s">
        <v>205</v>
      </c>
    </row>
    <row r="213" spans="1:12" s="85" customFormat="1" ht="12.75">
      <c r="A213" s="80" t="s">
        <v>172</v>
      </c>
      <c r="B213" s="79" t="s">
        <v>7</v>
      </c>
      <c r="C213" s="122" t="s">
        <v>68</v>
      </c>
      <c r="D213" s="126" t="s">
        <v>203</v>
      </c>
      <c r="E213" s="153" t="s">
        <v>145</v>
      </c>
      <c r="F213" s="171"/>
      <c r="G213" s="123" t="s">
        <v>173</v>
      </c>
      <c r="H213" s="81">
        <v>20400</v>
      </c>
      <c r="I213" s="82">
        <v>6080</v>
      </c>
      <c r="J213" s="83">
        <f>IF(IF(H213="",0,H213)=0,0,(IF(H213&gt;0,IF(I213&gt;H213,0,H213-I213),IF(I213&gt;H213,H213-I213,0))))</f>
        <v>14320</v>
      </c>
      <c r="K213" s="119" t="str">
        <f t="shared" si="5"/>
        <v>00001050000000000244</v>
      </c>
      <c r="L213" s="84" t="str">
        <f>C213&amp;D213&amp;E213&amp;F213&amp;G213</f>
        <v>00001050000000000244</v>
      </c>
    </row>
    <row r="214" spans="1:12" ht="33.75">
      <c r="A214" s="100" t="s">
        <v>206</v>
      </c>
      <c r="B214" s="101" t="s">
        <v>7</v>
      </c>
      <c r="C214" s="102" t="s">
        <v>68</v>
      </c>
      <c r="D214" s="125" t="s">
        <v>208</v>
      </c>
      <c r="E214" s="205" t="s">
        <v>145</v>
      </c>
      <c r="F214" s="206"/>
      <c r="G214" s="130" t="s">
        <v>68</v>
      </c>
      <c r="H214" s="97">
        <v>8863801</v>
      </c>
      <c r="I214" s="103">
        <v>7033940.35</v>
      </c>
      <c r="J214" s="104">
        <v>1829860.65</v>
      </c>
      <c r="K214" s="119" t="str">
        <f t="shared" si="5"/>
        <v>00001060000000000000</v>
      </c>
      <c r="L214" s="107" t="s">
        <v>207</v>
      </c>
    </row>
    <row r="215" spans="1:12" ht="56.25">
      <c r="A215" s="100" t="s">
        <v>150</v>
      </c>
      <c r="B215" s="101" t="s">
        <v>7</v>
      </c>
      <c r="C215" s="102" t="s">
        <v>68</v>
      </c>
      <c r="D215" s="125" t="s">
        <v>208</v>
      </c>
      <c r="E215" s="205" t="s">
        <v>145</v>
      </c>
      <c r="F215" s="206"/>
      <c r="G215" s="130" t="s">
        <v>152</v>
      </c>
      <c r="H215" s="97">
        <v>8375801</v>
      </c>
      <c r="I215" s="103">
        <v>6795337.6</v>
      </c>
      <c r="J215" s="104">
        <v>1580463.4</v>
      </c>
      <c r="K215" s="119" t="str">
        <f t="shared" si="5"/>
        <v>00001060000000000100</v>
      </c>
      <c r="L215" s="107" t="s">
        <v>209</v>
      </c>
    </row>
    <row r="216" spans="1:12" ht="22.5">
      <c r="A216" s="100" t="s">
        <v>153</v>
      </c>
      <c r="B216" s="101" t="s">
        <v>7</v>
      </c>
      <c r="C216" s="102" t="s">
        <v>68</v>
      </c>
      <c r="D216" s="125" t="s">
        <v>208</v>
      </c>
      <c r="E216" s="205" t="s">
        <v>145</v>
      </c>
      <c r="F216" s="206"/>
      <c r="G216" s="130" t="s">
        <v>155</v>
      </c>
      <c r="H216" s="97">
        <v>8375801</v>
      </c>
      <c r="I216" s="103">
        <v>6795337.6</v>
      </c>
      <c r="J216" s="104">
        <v>1580463.4</v>
      </c>
      <c r="K216" s="119" t="str">
        <f t="shared" si="5"/>
        <v>00001060000000000120</v>
      </c>
      <c r="L216" s="107" t="s">
        <v>210</v>
      </c>
    </row>
    <row r="217" spans="1:12" s="85" customFormat="1" ht="22.5">
      <c r="A217" s="80" t="s">
        <v>156</v>
      </c>
      <c r="B217" s="79" t="s">
        <v>7</v>
      </c>
      <c r="C217" s="122" t="s">
        <v>68</v>
      </c>
      <c r="D217" s="126" t="s">
        <v>208</v>
      </c>
      <c r="E217" s="153" t="s">
        <v>145</v>
      </c>
      <c r="F217" s="171"/>
      <c r="G217" s="123" t="s">
        <v>157</v>
      </c>
      <c r="H217" s="81">
        <v>6093064</v>
      </c>
      <c r="I217" s="82">
        <v>4879030.24</v>
      </c>
      <c r="J217" s="83">
        <f>IF(IF(H217="",0,H217)=0,0,(IF(H217&gt;0,IF(I217&gt;H217,0,H217-I217),IF(I217&gt;H217,H217-I217,0))))</f>
        <v>1214033.76</v>
      </c>
      <c r="K217" s="119" t="str">
        <f t="shared" si="5"/>
        <v>00001060000000000121</v>
      </c>
      <c r="L217" s="84" t="str">
        <f>C217&amp;D217&amp;E217&amp;F217&amp;G217</f>
        <v>00001060000000000121</v>
      </c>
    </row>
    <row r="218" spans="1:12" s="85" customFormat="1" ht="33.75">
      <c r="A218" s="80" t="s">
        <v>158</v>
      </c>
      <c r="B218" s="79" t="s">
        <v>7</v>
      </c>
      <c r="C218" s="122" t="s">
        <v>68</v>
      </c>
      <c r="D218" s="126" t="s">
        <v>208</v>
      </c>
      <c r="E218" s="153" t="s">
        <v>145</v>
      </c>
      <c r="F218" s="171"/>
      <c r="G218" s="123" t="s">
        <v>159</v>
      </c>
      <c r="H218" s="81">
        <v>442600</v>
      </c>
      <c r="I218" s="82">
        <v>440550</v>
      </c>
      <c r="J218" s="83">
        <f>IF(IF(H218="",0,H218)=0,0,(IF(H218&gt;0,IF(I218&gt;H218,0,H218-I218),IF(I218&gt;H218,H218-I218,0))))</f>
        <v>2050</v>
      </c>
      <c r="K218" s="119" t="str">
        <f t="shared" si="5"/>
        <v>00001060000000000122</v>
      </c>
      <c r="L218" s="84" t="str">
        <f>C218&amp;D218&amp;E218&amp;F218&amp;G218</f>
        <v>00001060000000000122</v>
      </c>
    </row>
    <row r="219" spans="1:12" s="85" customFormat="1" ht="33.75">
      <c r="A219" s="80" t="s">
        <v>160</v>
      </c>
      <c r="B219" s="79" t="s">
        <v>7</v>
      </c>
      <c r="C219" s="122" t="s">
        <v>68</v>
      </c>
      <c r="D219" s="126" t="s">
        <v>208</v>
      </c>
      <c r="E219" s="153" t="s">
        <v>145</v>
      </c>
      <c r="F219" s="171"/>
      <c r="G219" s="123" t="s">
        <v>161</v>
      </c>
      <c r="H219" s="81">
        <v>1840137</v>
      </c>
      <c r="I219" s="82">
        <v>1475757.36</v>
      </c>
      <c r="J219" s="83">
        <f>IF(IF(H219="",0,H219)=0,0,(IF(H219&gt;0,IF(I219&gt;H219,0,H219-I219),IF(I219&gt;H219,H219-I219,0))))</f>
        <v>364379.64</v>
      </c>
      <c r="K219" s="119" t="str">
        <f t="shared" si="5"/>
        <v>00001060000000000129</v>
      </c>
      <c r="L219" s="84" t="str">
        <f>C219&amp;D219&amp;E219&amp;F219&amp;G219</f>
        <v>00001060000000000129</v>
      </c>
    </row>
    <row r="220" spans="1:12" ht="22.5">
      <c r="A220" s="100" t="s">
        <v>167</v>
      </c>
      <c r="B220" s="101" t="s">
        <v>7</v>
      </c>
      <c r="C220" s="102" t="s">
        <v>68</v>
      </c>
      <c r="D220" s="125" t="s">
        <v>208</v>
      </c>
      <c r="E220" s="205" t="s">
        <v>145</v>
      </c>
      <c r="F220" s="206"/>
      <c r="G220" s="130" t="s">
        <v>7</v>
      </c>
      <c r="H220" s="97">
        <v>487412.88</v>
      </c>
      <c r="I220" s="103">
        <v>238015.63</v>
      </c>
      <c r="J220" s="104">
        <v>249397.25</v>
      </c>
      <c r="K220" s="119" t="str">
        <f t="shared" si="5"/>
        <v>00001060000000000200</v>
      </c>
      <c r="L220" s="107" t="s">
        <v>211</v>
      </c>
    </row>
    <row r="221" spans="1:12" ht="22.5">
      <c r="A221" s="100" t="s">
        <v>169</v>
      </c>
      <c r="B221" s="101" t="s">
        <v>7</v>
      </c>
      <c r="C221" s="102" t="s">
        <v>68</v>
      </c>
      <c r="D221" s="125" t="s">
        <v>208</v>
      </c>
      <c r="E221" s="205" t="s">
        <v>145</v>
      </c>
      <c r="F221" s="206"/>
      <c r="G221" s="130" t="s">
        <v>171</v>
      </c>
      <c r="H221" s="97">
        <v>487412.88</v>
      </c>
      <c r="I221" s="103">
        <v>238015.63</v>
      </c>
      <c r="J221" s="104">
        <v>249397.25</v>
      </c>
      <c r="K221" s="119" t="str">
        <f t="shared" si="5"/>
        <v>00001060000000000240</v>
      </c>
      <c r="L221" s="107" t="s">
        <v>212</v>
      </c>
    </row>
    <row r="222" spans="1:12" s="85" customFormat="1" ht="12.75">
      <c r="A222" s="80" t="s">
        <v>172</v>
      </c>
      <c r="B222" s="79" t="s">
        <v>7</v>
      </c>
      <c r="C222" s="122" t="s">
        <v>68</v>
      </c>
      <c r="D222" s="126" t="s">
        <v>208</v>
      </c>
      <c r="E222" s="153" t="s">
        <v>145</v>
      </c>
      <c r="F222" s="171"/>
      <c r="G222" s="123" t="s">
        <v>173</v>
      </c>
      <c r="H222" s="81">
        <v>487412.88</v>
      </c>
      <c r="I222" s="82">
        <v>238015.63</v>
      </c>
      <c r="J222" s="83">
        <f>IF(IF(H222="",0,H222)=0,0,(IF(H222&gt;0,IF(I222&gt;H222,0,H222-I222),IF(I222&gt;H222,H222-I222,0))))</f>
        <v>249397.25</v>
      </c>
      <c r="K222" s="119" t="str">
        <f t="shared" si="5"/>
        <v>00001060000000000244</v>
      </c>
      <c r="L222" s="84" t="str">
        <f>C222&amp;D222&amp;E222&amp;F222&amp;G222</f>
        <v>00001060000000000244</v>
      </c>
    </row>
    <row r="223" spans="1:12" ht="12.75">
      <c r="A223" s="100" t="s">
        <v>174</v>
      </c>
      <c r="B223" s="101" t="s">
        <v>7</v>
      </c>
      <c r="C223" s="102" t="s">
        <v>68</v>
      </c>
      <c r="D223" s="125" t="s">
        <v>208</v>
      </c>
      <c r="E223" s="205" t="s">
        <v>145</v>
      </c>
      <c r="F223" s="206"/>
      <c r="G223" s="130" t="s">
        <v>176</v>
      </c>
      <c r="H223" s="97">
        <v>587.12</v>
      </c>
      <c r="I223" s="103">
        <v>587.12</v>
      </c>
      <c r="J223" s="104">
        <v>0</v>
      </c>
      <c r="K223" s="119" t="str">
        <f t="shared" si="5"/>
        <v>00001060000000000800</v>
      </c>
      <c r="L223" s="107" t="s">
        <v>213</v>
      </c>
    </row>
    <row r="224" spans="1:12" ht="12.75">
      <c r="A224" s="100" t="s">
        <v>177</v>
      </c>
      <c r="B224" s="101" t="s">
        <v>7</v>
      </c>
      <c r="C224" s="102" t="s">
        <v>68</v>
      </c>
      <c r="D224" s="125" t="s">
        <v>208</v>
      </c>
      <c r="E224" s="205" t="s">
        <v>145</v>
      </c>
      <c r="F224" s="206"/>
      <c r="G224" s="130" t="s">
        <v>179</v>
      </c>
      <c r="H224" s="97">
        <v>587.12</v>
      </c>
      <c r="I224" s="103">
        <v>587.12</v>
      </c>
      <c r="J224" s="104">
        <v>0</v>
      </c>
      <c r="K224" s="119" t="str">
        <f t="shared" si="5"/>
        <v>00001060000000000850</v>
      </c>
      <c r="L224" s="107" t="s">
        <v>214</v>
      </c>
    </row>
    <row r="225" spans="1:12" s="85" customFormat="1" ht="12.75">
      <c r="A225" s="80" t="s">
        <v>180</v>
      </c>
      <c r="B225" s="79" t="s">
        <v>7</v>
      </c>
      <c r="C225" s="122" t="s">
        <v>68</v>
      </c>
      <c r="D225" s="126" t="s">
        <v>208</v>
      </c>
      <c r="E225" s="153" t="s">
        <v>145</v>
      </c>
      <c r="F225" s="171"/>
      <c r="G225" s="123" t="s">
        <v>181</v>
      </c>
      <c r="H225" s="81">
        <v>587.12</v>
      </c>
      <c r="I225" s="82">
        <v>587.12</v>
      </c>
      <c r="J225" s="83">
        <f>IF(IF(H225="",0,H225)=0,0,(IF(H225&gt;0,IF(I225&gt;H225,0,H225-I225),IF(I225&gt;H225,H225-I225,0))))</f>
        <v>0</v>
      </c>
      <c r="K225" s="119" t="str">
        <f t="shared" si="5"/>
        <v>00001060000000000853</v>
      </c>
      <c r="L225" s="84" t="str">
        <f>C225&amp;D225&amp;E225&amp;F225&amp;G225</f>
        <v>00001060000000000853</v>
      </c>
    </row>
    <row r="226" spans="1:12" ht="12.75">
      <c r="A226" s="100" t="s">
        <v>215</v>
      </c>
      <c r="B226" s="101" t="s">
        <v>7</v>
      </c>
      <c r="C226" s="102" t="s">
        <v>68</v>
      </c>
      <c r="D226" s="125" t="s">
        <v>217</v>
      </c>
      <c r="E226" s="205" t="s">
        <v>145</v>
      </c>
      <c r="F226" s="206"/>
      <c r="G226" s="130" t="s">
        <v>68</v>
      </c>
      <c r="H226" s="97">
        <v>50000</v>
      </c>
      <c r="I226" s="103">
        <v>0</v>
      </c>
      <c r="J226" s="104">
        <v>50000</v>
      </c>
      <c r="K226" s="119" t="str">
        <f t="shared" si="5"/>
        <v>00001110000000000000</v>
      </c>
      <c r="L226" s="107" t="s">
        <v>216</v>
      </c>
    </row>
    <row r="227" spans="1:12" ht="12.75">
      <c r="A227" s="100" t="s">
        <v>174</v>
      </c>
      <c r="B227" s="101" t="s">
        <v>7</v>
      </c>
      <c r="C227" s="102" t="s">
        <v>68</v>
      </c>
      <c r="D227" s="125" t="s">
        <v>217</v>
      </c>
      <c r="E227" s="205" t="s">
        <v>145</v>
      </c>
      <c r="F227" s="206"/>
      <c r="G227" s="130" t="s">
        <v>176</v>
      </c>
      <c r="H227" s="97">
        <v>50000</v>
      </c>
      <c r="I227" s="103">
        <v>0</v>
      </c>
      <c r="J227" s="104">
        <v>50000</v>
      </c>
      <c r="K227" s="119" t="str">
        <f t="shared" si="5"/>
        <v>00001110000000000800</v>
      </c>
      <c r="L227" s="107" t="s">
        <v>218</v>
      </c>
    </row>
    <row r="228" spans="1:12" s="85" customFormat="1" ht="12.75">
      <c r="A228" s="80" t="s">
        <v>219</v>
      </c>
      <c r="B228" s="79" t="s">
        <v>7</v>
      </c>
      <c r="C228" s="122" t="s">
        <v>68</v>
      </c>
      <c r="D228" s="126" t="s">
        <v>217</v>
      </c>
      <c r="E228" s="153" t="s">
        <v>145</v>
      </c>
      <c r="F228" s="171"/>
      <c r="G228" s="123" t="s">
        <v>220</v>
      </c>
      <c r="H228" s="81">
        <v>50000</v>
      </c>
      <c r="I228" s="82">
        <v>0</v>
      </c>
      <c r="J228" s="83">
        <f>IF(IF(H228="",0,H228)=0,0,(IF(H228&gt;0,IF(I228&gt;H228,0,H228-I228),IF(I228&gt;H228,H228-I228,0))))</f>
        <v>50000</v>
      </c>
      <c r="K228" s="119" t="str">
        <f t="shared" si="5"/>
        <v>00001110000000000870</v>
      </c>
      <c r="L228" s="84" t="str">
        <f>C228&amp;D228&amp;E228&amp;F228&amp;G228</f>
        <v>00001110000000000870</v>
      </c>
    </row>
    <row r="229" spans="1:12" ht="12.75">
      <c r="A229" s="100" t="s">
        <v>221</v>
      </c>
      <c r="B229" s="101" t="s">
        <v>7</v>
      </c>
      <c r="C229" s="102" t="s">
        <v>68</v>
      </c>
      <c r="D229" s="125" t="s">
        <v>223</v>
      </c>
      <c r="E229" s="205" t="s">
        <v>145</v>
      </c>
      <c r="F229" s="206"/>
      <c r="G229" s="130" t="s">
        <v>68</v>
      </c>
      <c r="H229" s="97">
        <v>10636168.35</v>
      </c>
      <c r="I229" s="103">
        <v>8448123.48</v>
      </c>
      <c r="J229" s="104">
        <v>2188044.87</v>
      </c>
      <c r="K229" s="119" t="str">
        <f t="shared" si="5"/>
        <v>00001130000000000000</v>
      </c>
      <c r="L229" s="107" t="s">
        <v>222</v>
      </c>
    </row>
    <row r="230" spans="1:12" ht="56.25">
      <c r="A230" s="100" t="s">
        <v>150</v>
      </c>
      <c r="B230" s="101" t="s">
        <v>7</v>
      </c>
      <c r="C230" s="102" t="s">
        <v>68</v>
      </c>
      <c r="D230" s="125" t="s">
        <v>223</v>
      </c>
      <c r="E230" s="205" t="s">
        <v>145</v>
      </c>
      <c r="F230" s="206"/>
      <c r="G230" s="130" t="s">
        <v>152</v>
      </c>
      <c r="H230" s="97">
        <v>4968400</v>
      </c>
      <c r="I230" s="103">
        <v>3510204.55</v>
      </c>
      <c r="J230" s="104">
        <v>1458195.45</v>
      </c>
      <c r="K230" s="119" t="str">
        <f t="shared" si="5"/>
        <v>00001130000000000100</v>
      </c>
      <c r="L230" s="107" t="s">
        <v>224</v>
      </c>
    </row>
    <row r="231" spans="1:12" ht="22.5">
      <c r="A231" s="100" t="s">
        <v>153</v>
      </c>
      <c r="B231" s="101" t="s">
        <v>7</v>
      </c>
      <c r="C231" s="102" t="s">
        <v>68</v>
      </c>
      <c r="D231" s="125" t="s">
        <v>223</v>
      </c>
      <c r="E231" s="205" t="s">
        <v>145</v>
      </c>
      <c r="F231" s="206"/>
      <c r="G231" s="130" t="s">
        <v>155</v>
      </c>
      <c r="H231" s="97">
        <v>4968400</v>
      </c>
      <c r="I231" s="103">
        <v>3510204.55</v>
      </c>
      <c r="J231" s="104">
        <v>1458195.45</v>
      </c>
      <c r="K231" s="119" t="str">
        <f t="shared" si="5"/>
        <v>00001130000000000120</v>
      </c>
      <c r="L231" s="107" t="s">
        <v>225</v>
      </c>
    </row>
    <row r="232" spans="1:12" s="85" customFormat="1" ht="22.5">
      <c r="A232" s="80" t="s">
        <v>156</v>
      </c>
      <c r="B232" s="79" t="s">
        <v>7</v>
      </c>
      <c r="C232" s="122" t="s">
        <v>68</v>
      </c>
      <c r="D232" s="126" t="s">
        <v>223</v>
      </c>
      <c r="E232" s="153" t="s">
        <v>145</v>
      </c>
      <c r="F232" s="171"/>
      <c r="G232" s="123" t="s">
        <v>157</v>
      </c>
      <c r="H232" s="81">
        <v>3658900</v>
      </c>
      <c r="I232" s="82">
        <v>2623773.04</v>
      </c>
      <c r="J232" s="83">
        <f>IF(IF(H232="",0,H232)=0,0,(IF(H232&gt;0,IF(I232&gt;H232,0,H232-I232),IF(I232&gt;H232,H232-I232,0))))</f>
        <v>1035126.96</v>
      </c>
      <c r="K232" s="119" t="str">
        <f t="shared" si="5"/>
        <v>00001130000000000121</v>
      </c>
      <c r="L232" s="84" t="str">
        <f>C232&amp;D232&amp;E232&amp;F232&amp;G232</f>
        <v>00001130000000000121</v>
      </c>
    </row>
    <row r="233" spans="1:12" s="85" customFormat="1" ht="33.75">
      <c r="A233" s="80" t="s">
        <v>158</v>
      </c>
      <c r="B233" s="79" t="s">
        <v>7</v>
      </c>
      <c r="C233" s="122" t="s">
        <v>68</v>
      </c>
      <c r="D233" s="126" t="s">
        <v>223</v>
      </c>
      <c r="E233" s="153" t="s">
        <v>145</v>
      </c>
      <c r="F233" s="171"/>
      <c r="G233" s="123" t="s">
        <v>159</v>
      </c>
      <c r="H233" s="81">
        <v>203800</v>
      </c>
      <c r="I233" s="82">
        <v>138950</v>
      </c>
      <c r="J233" s="83">
        <f>IF(IF(H233="",0,H233)=0,0,(IF(H233&gt;0,IF(I233&gt;H233,0,H233-I233),IF(I233&gt;H233,H233-I233,0))))</f>
        <v>64850</v>
      </c>
      <c r="K233" s="119" t="str">
        <f t="shared" si="5"/>
        <v>00001130000000000122</v>
      </c>
      <c r="L233" s="84" t="str">
        <f>C233&amp;D233&amp;E233&amp;F233&amp;G233</f>
        <v>00001130000000000122</v>
      </c>
    </row>
    <row r="234" spans="1:12" s="85" customFormat="1" ht="33.75">
      <c r="A234" s="80" t="s">
        <v>160</v>
      </c>
      <c r="B234" s="79" t="s">
        <v>7</v>
      </c>
      <c r="C234" s="122" t="s">
        <v>68</v>
      </c>
      <c r="D234" s="126" t="s">
        <v>223</v>
      </c>
      <c r="E234" s="153" t="s">
        <v>145</v>
      </c>
      <c r="F234" s="171"/>
      <c r="G234" s="123" t="s">
        <v>161</v>
      </c>
      <c r="H234" s="81">
        <v>1105700</v>
      </c>
      <c r="I234" s="82">
        <v>747481.51</v>
      </c>
      <c r="J234" s="83">
        <f>IF(IF(H234="",0,H234)=0,0,(IF(H234&gt;0,IF(I234&gt;H234,0,H234-I234),IF(I234&gt;H234,H234-I234,0))))</f>
        <v>358218.49</v>
      </c>
      <c r="K234" s="119" t="str">
        <f t="shared" si="5"/>
        <v>00001130000000000129</v>
      </c>
      <c r="L234" s="84" t="str">
        <f>C234&amp;D234&amp;E234&amp;F234&amp;G234</f>
        <v>00001130000000000129</v>
      </c>
    </row>
    <row r="235" spans="1:12" ht="22.5">
      <c r="A235" s="100" t="s">
        <v>167</v>
      </c>
      <c r="B235" s="101" t="s">
        <v>7</v>
      </c>
      <c r="C235" s="102" t="s">
        <v>68</v>
      </c>
      <c r="D235" s="125" t="s">
        <v>223</v>
      </c>
      <c r="E235" s="205" t="s">
        <v>145</v>
      </c>
      <c r="F235" s="206"/>
      <c r="G235" s="130" t="s">
        <v>7</v>
      </c>
      <c r="H235" s="97">
        <v>1273817.53</v>
      </c>
      <c r="I235" s="103">
        <v>720503.36</v>
      </c>
      <c r="J235" s="104">
        <v>553314.17</v>
      </c>
      <c r="K235" s="119" t="str">
        <f t="shared" si="5"/>
        <v>00001130000000000200</v>
      </c>
      <c r="L235" s="107" t="s">
        <v>226</v>
      </c>
    </row>
    <row r="236" spans="1:12" ht="22.5">
      <c r="A236" s="100" t="s">
        <v>169</v>
      </c>
      <c r="B236" s="101" t="s">
        <v>7</v>
      </c>
      <c r="C236" s="102" t="s">
        <v>68</v>
      </c>
      <c r="D236" s="125" t="s">
        <v>223</v>
      </c>
      <c r="E236" s="205" t="s">
        <v>145</v>
      </c>
      <c r="F236" s="206"/>
      <c r="G236" s="130" t="s">
        <v>171</v>
      </c>
      <c r="H236" s="97">
        <v>1273817.53</v>
      </c>
      <c r="I236" s="103">
        <v>720503.36</v>
      </c>
      <c r="J236" s="104">
        <v>553314.17</v>
      </c>
      <c r="K236" s="119" t="str">
        <f t="shared" si="5"/>
        <v>00001130000000000240</v>
      </c>
      <c r="L236" s="107" t="s">
        <v>227</v>
      </c>
    </row>
    <row r="237" spans="1:12" s="85" customFormat="1" ht="12.75">
      <c r="A237" s="80" t="s">
        <v>172</v>
      </c>
      <c r="B237" s="79" t="s">
        <v>7</v>
      </c>
      <c r="C237" s="122" t="s">
        <v>68</v>
      </c>
      <c r="D237" s="126" t="s">
        <v>223</v>
      </c>
      <c r="E237" s="153" t="s">
        <v>145</v>
      </c>
      <c r="F237" s="171"/>
      <c r="G237" s="123" t="s">
        <v>173</v>
      </c>
      <c r="H237" s="81">
        <v>1088550.41</v>
      </c>
      <c r="I237" s="82">
        <v>535236.24</v>
      </c>
      <c r="J237" s="83">
        <f>IF(IF(H237="",0,H237)=0,0,(IF(H237&gt;0,IF(I237&gt;H237,0,H237-I237),IF(I237&gt;H237,H237-I237,0))))</f>
        <v>553314.17</v>
      </c>
      <c r="K237" s="119" t="str">
        <f t="shared" si="5"/>
        <v>00001130000000000244</v>
      </c>
      <c r="L237" s="84" t="str">
        <f>C237&amp;D237&amp;E237&amp;F237&amp;G237</f>
        <v>00001130000000000244</v>
      </c>
    </row>
    <row r="238" spans="1:12" s="85" customFormat="1" ht="12.75">
      <c r="A238" s="80" t="s">
        <v>189</v>
      </c>
      <c r="B238" s="79" t="s">
        <v>7</v>
      </c>
      <c r="C238" s="122" t="s">
        <v>68</v>
      </c>
      <c r="D238" s="126" t="s">
        <v>223</v>
      </c>
      <c r="E238" s="153" t="s">
        <v>145</v>
      </c>
      <c r="F238" s="171"/>
      <c r="G238" s="123" t="s">
        <v>190</v>
      </c>
      <c r="H238" s="81">
        <v>185267.12</v>
      </c>
      <c r="I238" s="82">
        <v>185267.12</v>
      </c>
      <c r="J238" s="83">
        <f>IF(IF(H238="",0,H238)=0,0,(IF(H238&gt;0,IF(I238&gt;H238,0,H238-I238),IF(I238&gt;H238,H238-I238,0))))</f>
        <v>0</v>
      </c>
      <c r="K238" s="119" t="str">
        <f aca="true" t="shared" si="6" ref="K238:K301">C238&amp;D238&amp;E238&amp;F238&amp;G238</f>
        <v>00001130000000000247</v>
      </c>
      <c r="L238" s="84" t="str">
        <f>C238&amp;D238&amp;E238&amp;F238&amp;G238</f>
        <v>00001130000000000247</v>
      </c>
    </row>
    <row r="239" spans="1:12" ht="12.75">
      <c r="A239" s="100" t="s">
        <v>228</v>
      </c>
      <c r="B239" s="101" t="s">
        <v>7</v>
      </c>
      <c r="C239" s="102" t="s">
        <v>68</v>
      </c>
      <c r="D239" s="125" t="s">
        <v>223</v>
      </c>
      <c r="E239" s="205" t="s">
        <v>145</v>
      </c>
      <c r="F239" s="206"/>
      <c r="G239" s="130" t="s">
        <v>230</v>
      </c>
      <c r="H239" s="97">
        <v>51000</v>
      </c>
      <c r="I239" s="103">
        <v>51000</v>
      </c>
      <c r="J239" s="104">
        <v>0</v>
      </c>
      <c r="K239" s="119" t="str">
        <f t="shared" si="6"/>
        <v>00001130000000000300</v>
      </c>
      <c r="L239" s="107" t="s">
        <v>229</v>
      </c>
    </row>
    <row r="240" spans="1:12" s="85" customFormat="1" ht="12.75">
      <c r="A240" s="80" t="s">
        <v>231</v>
      </c>
      <c r="B240" s="79" t="s">
        <v>7</v>
      </c>
      <c r="C240" s="122" t="s">
        <v>68</v>
      </c>
      <c r="D240" s="126" t="s">
        <v>223</v>
      </c>
      <c r="E240" s="153" t="s">
        <v>145</v>
      </c>
      <c r="F240" s="171"/>
      <c r="G240" s="123" t="s">
        <v>232</v>
      </c>
      <c r="H240" s="81">
        <v>51000</v>
      </c>
      <c r="I240" s="82">
        <v>51000</v>
      </c>
      <c r="J240" s="83">
        <f>IF(IF(H240="",0,H240)=0,0,(IF(H240&gt;0,IF(I240&gt;H240,0,H240-I240),IF(I240&gt;H240,H240-I240,0))))</f>
        <v>0</v>
      </c>
      <c r="K240" s="119" t="str">
        <f t="shared" si="6"/>
        <v>00001130000000000360</v>
      </c>
      <c r="L240" s="84" t="str">
        <f>C240&amp;D240&amp;E240&amp;F240&amp;G240</f>
        <v>00001130000000000360</v>
      </c>
    </row>
    <row r="241" spans="1:12" ht="12.75">
      <c r="A241" s="100" t="s">
        <v>191</v>
      </c>
      <c r="B241" s="101" t="s">
        <v>7</v>
      </c>
      <c r="C241" s="102" t="s">
        <v>68</v>
      </c>
      <c r="D241" s="125" t="s">
        <v>223</v>
      </c>
      <c r="E241" s="205" t="s">
        <v>145</v>
      </c>
      <c r="F241" s="206"/>
      <c r="G241" s="130" t="s">
        <v>8</v>
      </c>
      <c r="H241" s="97">
        <v>1395400</v>
      </c>
      <c r="I241" s="103">
        <v>1255400</v>
      </c>
      <c r="J241" s="104">
        <v>140000</v>
      </c>
      <c r="K241" s="119" t="str">
        <f t="shared" si="6"/>
        <v>00001130000000000500</v>
      </c>
      <c r="L241" s="107" t="s">
        <v>233</v>
      </c>
    </row>
    <row r="242" spans="1:12" s="85" customFormat="1" ht="12.75">
      <c r="A242" s="80" t="s">
        <v>234</v>
      </c>
      <c r="B242" s="79" t="s">
        <v>7</v>
      </c>
      <c r="C242" s="122" t="s">
        <v>68</v>
      </c>
      <c r="D242" s="126" t="s">
        <v>223</v>
      </c>
      <c r="E242" s="153" t="s">
        <v>145</v>
      </c>
      <c r="F242" s="171"/>
      <c r="G242" s="123" t="s">
        <v>235</v>
      </c>
      <c r="H242" s="81">
        <v>449400</v>
      </c>
      <c r="I242" s="82">
        <v>449400</v>
      </c>
      <c r="J242" s="83">
        <f>IF(IF(H242="",0,H242)=0,0,(IF(H242&gt;0,IF(I242&gt;H242,0,H242-I242),IF(I242&gt;H242,H242-I242,0))))</f>
        <v>0</v>
      </c>
      <c r="K242" s="119" t="str">
        <f t="shared" si="6"/>
        <v>00001130000000000530</v>
      </c>
      <c r="L242" s="84" t="str">
        <f>C242&amp;D242&amp;E242&amp;F242&amp;G242</f>
        <v>00001130000000000530</v>
      </c>
    </row>
    <row r="243" spans="1:12" s="85" customFormat="1" ht="12.75">
      <c r="A243" s="80" t="s">
        <v>193</v>
      </c>
      <c r="B243" s="79" t="s">
        <v>7</v>
      </c>
      <c r="C243" s="122" t="s">
        <v>68</v>
      </c>
      <c r="D243" s="126" t="s">
        <v>223</v>
      </c>
      <c r="E243" s="153" t="s">
        <v>145</v>
      </c>
      <c r="F243" s="171"/>
      <c r="G243" s="123" t="s">
        <v>194</v>
      </c>
      <c r="H243" s="81">
        <v>946000</v>
      </c>
      <c r="I243" s="82">
        <v>806000</v>
      </c>
      <c r="J243" s="83">
        <f>IF(IF(H243="",0,H243)=0,0,(IF(H243&gt;0,IF(I243&gt;H243,0,H243-I243),IF(I243&gt;H243,H243-I243,0))))</f>
        <v>140000</v>
      </c>
      <c r="K243" s="119" t="str">
        <f t="shared" si="6"/>
        <v>00001130000000000540</v>
      </c>
      <c r="L243" s="84" t="str">
        <f>C243&amp;D243&amp;E243&amp;F243&amp;G243</f>
        <v>00001130000000000540</v>
      </c>
    </row>
    <row r="244" spans="1:12" ht="12.75">
      <c r="A244" s="100" t="s">
        <v>174</v>
      </c>
      <c r="B244" s="101" t="s">
        <v>7</v>
      </c>
      <c r="C244" s="102" t="s">
        <v>68</v>
      </c>
      <c r="D244" s="125" t="s">
        <v>223</v>
      </c>
      <c r="E244" s="205" t="s">
        <v>145</v>
      </c>
      <c r="F244" s="206"/>
      <c r="G244" s="130" t="s">
        <v>176</v>
      </c>
      <c r="H244" s="97">
        <v>2947550.82</v>
      </c>
      <c r="I244" s="103">
        <v>2911015.57</v>
      </c>
      <c r="J244" s="104">
        <v>36535.25</v>
      </c>
      <c r="K244" s="119" t="str">
        <f t="shared" si="6"/>
        <v>00001130000000000800</v>
      </c>
      <c r="L244" s="107" t="s">
        <v>236</v>
      </c>
    </row>
    <row r="245" spans="1:12" ht="12.75">
      <c r="A245" s="100" t="s">
        <v>237</v>
      </c>
      <c r="B245" s="101" t="s">
        <v>7</v>
      </c>
      <c r="C245" s="102" t="s">
        <v>68</v>
      </c>
      <c r="D245" s="125" t="s">
        <v>223</v>
      </c>
      <c r="E245" s="205" t="s">
        <v>145</v>
      </c>
      <c r="F245" s="206"/>
      <c r="G245" s="130" t="s">
        <v>239</v>
      </c>
      <c r="H245" s="97">
        <v>2734944.39</v>
      </c>
      <c r="I245" s="103">
        <v>2734944.39</v>
      </c>
      <c r="J245" s="104">
        <v>0</v>
      </c>
      <c r="K245" s="119" t="str">
        <f t="shared" si="6"/>
        <v>00001130000000000830</v>
      </c>
      <c r="L245" s="107" t="s">
        <v>238</v>
      </c>
    </row>
    <row r="246" spans="1:12" s="85" customFormat="1" ht="22.5">
      <c r="A246" s="80" t="s">
        <v>240</v>
      </c>
      <c r="B246" s="79" t="s">
        <v>7</v>
      </c>
      <c r="C246" s="122" t="s">
        <v>68</v>
      </c>
      <c r="D246" s="126" t="s">
        <v>223</v>
      </c>
      <c r="E246" s="153" t="s">
        <v>145</v>
      </c>
      <c r="F246" s="171"/>
      <c r="G246" s="123" t="s">
        <v>241</v>
      </c>
      <c r="H246" s="81">
        <v>2734944.39</v>
      </c>
      <c r="I246" s="82">
        <v>2734944.39</v>
      </c>
      <c r="J246" s="83">
        <f>IF(IF(H246="",0,H246)=0,0,(IF(H246&gt;0,IF(I246&gt;H246,0,H246-I246),IF(I246&gt;H246,H246-I246,0))))</f>
        <v>0</v>
      </c>
      <c r="K246" s="119" t="str">
        <f t="shared" si="6"/>
        <v>00001130000000000831</v>
      </c>
      <c r="L246" s="84" t="str">
        <f>C246&amp;D246&amp;E246&amp;F246&amp;G246</f>
        <v>00001130000000000831</v>
      </c>
    </row>
    <row r="247" spans="1:12" ht="12.75">
      <c r="A247" s="100" t="s">
        <v>177</v>
      </c>
      <c r="B247" s="101" t="s">
        <v>7</v>
      </c>
      <c r="C247" s="102" t="s">
        <v>68</v>
      </c>
      <c r="D247" s="125" t="s">
        <v>223</v>
      </c>
      <c r="E247" s="205" t="s">
        <v>145</v>
      </c>
      <c r="F247" s="206"/>
      <c r="G247" s="130" t="s">
        <v>179</v>
      </c>
      <c r="H247" s="97">
        <v>212606.43</v>
      </c>
      <c r="I247" s="103">
        <v>176071.18</v>
      </c>
      <c r="J247" s="104">
        <v>36535.25</v>
      </c>
      <c r="K247" s="119" t="str">
        <f t="shared" si="6"/>
        <v>00001130000000000850</v>
      </c>
      <c r="L247" s="107" t="s">
        <v>242</v>
      </c>
    </row>
    <row r="248" spans="1:12" s="85" customFormat="1" ht="12.75">
      <c r="A248" s="80" t="s">
        <v>199</v>
      </c>
      <c r="B248" s="79" t="s">
        <v>7</v>
      </c>
      <c r="C248" s="122" t="s">
        <v>68</v>
      </c>
      <c r="D248" s="126" t="s">
        <v>223</v>
      </c>
      <c r="E248" s="153" t="s">
        <v>145</v>
      </c>
      <c r="F248" s="171"/>
      <c r="G248" s="123" t="s">
        <v>200</v>
      </c>
      <c r="H248" s="81">
        <v>46556</v>
      </c>
      <c r="I248" s="82">
        <v>46556</v>
      </c>
      <c r="J248" s="83">
        <f>IF(IF(H248="",0,H248)=0,0,(IF(H248&gt;0,IF(I248&gt;H248,0,H248-I248),IF(I248&gt;H248,H248-I248,0))))</f>
        <v>0</v>
      </c>
      <c r="K248" s="119" t="str">
        <f t="shared" si="6"/>
        <v>00001130000000000852</v>
      </c>
      <c r="L248" s="84" t="str">
        <f>C248&amp;D248&amp;E248&amp;F248&amp;G248</f>
        <v>00001130000000000852</v>
      </c>
    </row>
    <row r="249" spans="1:12" s="85" customFormat="1" ht="12.75">
      <c r="A249" s="80" t="s">
        <v>180</v>
      </c>
      <c r="B249" s="79" t="s">
        <v>7</v>
      </c>
      <c r="C249" s="122" t="s">
        <v>68</v>
      </c>
      <c r="D249" s="126" t="s">
        <v>223</v>
      </c>
      <c r="E249" s="153" t="s">
        <v>145</v>
      </c>
      <c r="F249" s="171"/>
      <c r="G249" s="123" t="s">
        <v>181</v>
      </c>
      <c r="H249" s="81">
        <v>166050.43</v>
      </c>
      <c r="I249" s="82">
        <v>129515.18</v>
      </c>
      <c r="J249" s="83">
        <f>IF(IF(H249="",0,H249)=0,0,(IF(H249&gt;0,IF(I249&gt;H249,0,H249-I249),IF(I249&gt;H249,H249-I249,0))))</f>
        <v>36535.25</v>
      </c>
      <c r="K249" s="119" t="str">
        <f t="shared" si="6"/>
        <v>00001130000000000853</v>
      </c>
      <c r="L249" s="84" t="str">
        <f>C249&amp;D249&amp;E249&amp;F249&amp;G249</f>
        <v>00001130000000000853</v>
      </c>
    </row>
    <row r="250" spans="1:12" ht="12.75">
      <c r="A250" s="100" t="s">
        <v>243</v>
      </c>
      <c r="B250" s="101" t="s">
        <v>7</v>
      </c>
      <c r="C250" s="102" t="s">
        <v>68</v>
      </c>
      <c r="D250" s="125" t="s">
        <v>245</v>
      </c>
      <c r="E250" s="205" t="s">
        <v>145</v>
      </c>
      <c r="F250" s="206"/>
      <c r="G250" s="130" t="s">
        <v>68</v>
      </c>
      <c r="H250" s="97">
        <v>684600</v>
      </c>
      <c r="I250" s="103">
        <v>684600</v>
      </c>
      <c r="J250" s="104">
        <v>0</v>
      </c>
      <c r="K250" s="119" t="str">
        <f t="shared" si="6"/>
        <v>00002000000000000000</v>
      </c>
      <c r="L250" s="107" t="s">
        <v>244</v>
      </c>
    </row>
    <row r="251" spans="1:12" ht="12.75">
      <c r="A251" s="100" t="s">
        <v>246</v>
      </c>
      <c r="B251" s="101" t="s">
        <v>7</v>
      </c>
      <c r="C251" s="102" t="s">
        <v>68</v>
      </c>
      <c r="D251" s="125" t="s">
        <v>248</v>
      </c>
      <c r="E251" s="205" t="s">
        <v>145</v>
      </c>
      <c r="F251" s="206"/>
      <c r="G251" s="130" t="s">
        <v>68</v>
      </c>
      <c r="H251" s="97">
        <v>684600</v>
      </c>
      <c r="I251" s="103">
        <v>684600</v>
      </c>
      <c r="J251" s="104">
        <v>0</v>
      </c>
      <c r="K251" s="119" t="str">
        <f t="shared" si="6"/>
        <v>00002030000000000000</v>
      </c>
      <c r="L251" s="107" t="s">
        <v>247</v>
      </c>
    </row>
    <row r="252" spans="1:12" ht="12.75">
      <c r="A252" s="100" t="s">
        <v>191</v>
      </c>
      <c r="B252" s="101" t="s">
        <v>7</v>
      </c>
      <c r="C252" s="102" t="s">
        <v>68</v>
      </c>
      <c r="D252" s="125" t="s">
        <v>248</v>
      </c>
      <c r="E252" s="205" t="s">
        <v>145</v>
      </c>
      <c r="F252" s="206"/>
      <c r="G252" s="130" t="s">
        <v>8</v>
      </c>
      <c r="H252" s="97">
        <v>684600</v>
      </c>
      <c r="I252" s="103">
        <v>684600</v>
      </c>
      <c r="J252" s="104">
        <v>0</v>
      </c>
      <c r="K252" s="119" t="str">
        <f t="shared" si="6"/>
        <v>00002030000000000500</v>
      </c>
      <c r="L252" s="107" t="s">
        <v>249</v>
      </c>
    </row>
    <row r="253" spans="1:12" s="85" customFormat="1" ht="12.75">
      <c r="A253" s="80" t="s">
        <v>234</v>
      </c>
      <c r="B253" s="79" t="s">
        <v>7</v>
      </c>
      <c r="C253" s="122" t="s">
        <v>68</v>
      </c>
      <c r="D253" s="126" t="s">
        <v>248</v>
      </c>
      <c r="E253" s="153" t="s">
        <v>145</v>
      </c>
      <c r="F253" s="171"/>
      <c r="G253" s="123" t="s">
        <v>235</v>
      </c>
      <c r="H253" s="81">
        <v>684600</v>
      </c>
      <c r="I253" s="82">
        <v>684600</v>
      </c>
      <c r="J253" s="83">
        <f>IF(IF(H253="",0,H253)=0,0,(IF(H253&gt;0,IF(I253&gt;H253,0,H253-I253),IF(I253&gt;H253,H253-I253,0))))</f>
        <v>0</v>
      </c>
      <c r="K253" s="119" t="str">
        <f t="shared" si="6"/>
        <v>00002030000000000530</v>
      </c>
      <c r="L253" s="84" t="str">
        <f>C253&amp;D253&amp;E253&amp;F253&amp;G253</f>
        <v>00002030000000000530</v>
      </c>
    </row>
    <row r="254" spans="1:12" ht="22.5">
      <c r="A254" s="100" t="s">
        <v>250</v>
      </c>
      <c r="B254" s="101" t="s">
        <v>7</v>
      </c>
      <c r="C254" s="102" t="s">
        <v>68</v>
      </c>
      <c r="D254" s="125" t="s">
        <v>252</v>
      </c>
      <c r="E254" s="205" t="s">
        <v>145</v>
      </c>
      <c r="F254" s="206"/>
      <c r="G254" s="130" t="s">
        <v>68</v>
      </c>
      <c r="H254" s="97">
        <v>1638282</v>
      </c>
      <c r="I254" s="103">
        <v>1254927.38</v>
      </c>
      <c r="J254" s="104">
        <v>383354.62</v>
      </c>
      <c r="K254" s="119" t="str">
        <f t="shared" si="6"/>
        <v>00003000000000000000</v>
      </c>
      <c r="L254" s="107" t="s">
        <v>251</v>
      </c>
    </row>
    <row r="255" spans="1:12" ht="33.75">
      <c r="A255" s="100" t="s">
        <v>253</v>
      </c>
      <c r="B255" s="101" t="s">
        <v>7</v>
      </c>
      <c r="C255" s="102" t="s">
        <v>68</v>
      </c>
      <c r="D255" s="125" t="s">
        <v>255</v>
      </c>
      <c r="E255" s="205" t="s">
        <v>145</v>
      </c>
      <c r="F255" s="206"/>
      <c r="G255" s="130" t="s">
        <v>68</v>
      </c>
      <c r="H255" s="97">
        <v>1638282</v>
      </c>
      <c r="I255" s="103">
        <v>1254927.38</v>
      </c>
      <c r="J255" s="104">
        <v>383354.62</v>
      </c>
      <c r="K255" s="119" t="str">
        <f t="shared" si="6"/>
        <v>00003100000000000000</v>
      </c>
      <c r="L255" s="107" t="s">
        <v>254</v>
      </c>
    </row>
    <row r="256" spans="1:12" ht="56.25">
      <c r="A256" s="100" t="s">
        <v>150</v>
      </c>
      <c r="B256" s="101" t="s">
        <v>7</v>
      </c>
      <c r="C256" s="102" t="s">
        <v>68</v>
      </c>
      <c r="D256" s="125" t="s">
        <v>255</v>
      </c>
      <c r="E256" s="205" t="s">
        <v>145</v>
      </c>
      <c r="F256" s="206"/>
      <c r="G256" s="130" t="s">
        <v>152</v>
      </c>
      <c r="H256" s="97">
        <v>1508800</v>
      </c>
      <c r="I256" s="103">
        <v>1208371.01</v>
      </c>
      <c r="J256" s="104">
        <v>300428.99</v>
      </c>
      <c r="K256" s="119" t="str">
        <f t="shared" si="6"/>
        <v>00003100000000000100</v>
      </c>
      <c r="L256" s="107" t="s">
        <v>256</v>
      </c>
    </row>
    <row r="257" spans="1:12" ht="22.5">
      <c r="A257" s="100" t="s">
        <v>153</v>
      </c>
      <c r="B257" s="101" t="s">
        <v>7</v>
      </c>
      <c r="C257" s="102" t="s">
        <v>68</v>
      </c>
      <c r="D257" s="125" t="s">
        <v>255</v>
      </c>
      <c r="E257" s="205" t="s">
        <v>145</v>
      </c>
      <c r="F257" s="206"/>
      <c r="G257" s="130" t="s">
        <v>155</v>
      </c>
      <c r="H257" s="97">
        <v>1508800</v>
      </c>
      <c r="I257" s="103">
        <v>1208371.01</v>
      </c>
      <c r="J257" s="104">
        <v>300428.99</v>
      </c>
      <c r="K257" s="119" t="str">
        <f t="shared" si="6"/>
        <v>00003100000000000120</v>
      </c>
      <c r="L257" s="107" t="s">
        <v>257</v>
      </c>
    </row>
    <row r="258" spans="1:12" s="85" customFormat="1" ht="22.5">
      <c r="A258" s="80" t="s">
        <v>156</v>
      </c>
      <c r="B258" s="79" t="s">
        <v>7</v>
      </c>
      <c r="C258" s="122" t="s">
        <v>68</v>
      </c>
      <c r="D258" s="126" t="s">
        <v>255</v>
      </c>
      <c r="E258" s="153" t="s">
        <v>145</v>
      </c>
      <c r="F258" s="171"/>
      <c r="G258" s="123" t="s">
        <v>157</v>
      </c>
      <c r="H258" s="81">
        <v>1158800</v>
      </c>
      <c r="I258" s="82">
        <v>941399.05</v>
      </c>
      <c r="J258" s="83">
        <f>IF(IF(H258="",0,H258)=0,0,(IF(H258&gt;0,IF(I258&gt;H258,0,H258-I258),IF(I258&gt;H258,H258-I258,0))))</f>
        <v>217400.95</v>
      </c>
      <c r="K258" s="119" t="str">
        <f t="shared" si="6"/>
        <v>00003100000000000121</v>
      </c>
      <c r="L258" s="84" t="str">
        <f>C258&amp;D258&amp;E258&amp;F258&amp;G258</f>
        <v>00003100000000000121</v>
      </c>
    </row>
    <row r="259" spans="1:12" s="85" customFormat="1" ht="33.75">
      <c r="A259" s="80" t="s">
        <v>160</v>
      </c>
      <c r="B259" s="79" t="s">
        <v>7</v>
      </c>
      <c r="C259" s="122" t="s">
        <v>68</v>
      </c>
      <c r="D259" s="126" t="s">
        <v>255</v>
      </c>
      <c r="E259" s="153" t="s">
        <v>145</v>
      </c>
      <c r="F259" s="171"/>
      <c r="G259" s="123" t="s">
        <v>161</v>
      </c>
      <c r="H259" s="81">
        <v>350000</v>
      </c>
      <c r="I259" s="82">
        <v>266971.96</v>
      </c>
      <c r="J259" s="83">
        <f>IF(IF(H259="",0,H259)=0,0,(IF(H259&gt;0,IF(I259&gt;H259,0,H259-I259),IF(I259&gt;H259,H259-I259,0))))</f>
        <v>83028.04</v>
      </c>
      <c r="K259" s="119" t="str">
        <f t="shared" si="6"/>
        <v>00003100000000000129</v>
      </c>
      <c r="L259" s="84" t="str">
        <f>C259&amp;D259&amp;E259&amp;F259&amp;G259</f>
        <v>00003100000000000129</v>
      </c>
    </row>
    <row r="260" spans="1:12" ht="22.5">
      <c r="A260" s="100" t="s">
        <v>167</v>
      </c>
      <c r="B260" s="101" t="s">
        <v>7</v>
      </c>
      <c r="C260" s="102" t="s">
        <v>68</v>
      </c>
      <c r="D260" s="125" t="s">
        <v>255</v>
      </c>
      <c r="E260" s="205" t="s">
        <v>145</v>
      </c>
      <c r="F260" s="206"/>
      <c r="G260" s="130" t="s">
        <v>7</v>
      </c>
      <c r="H260" s="97">
        <v>126482</v>
      </c>
      <c r="I260" s="103">
        <v>43556.37</v>
      </c>
      <c r="J260" s="104">
        <v>82925.63</v>
      </c>
      <c r="K260" s="119" t="str">
        <f t="shared" si="6"/>
        <v>00003100000000000200</v>
      </c>
      <c r="L260" s="107" t="s">
        <v>258</v>
      </c>
    </row>
    <row r="261" spans="1:12" ht="22.5">
      <c r="A261" s="100" t="s">
        <v>169</v>
      </c>
      <c r="B261" s="101" t="s">
        <v>7</v>
      </c>
      <c r="C261" s="102" t="s">
        <v>68</v>
      </c>
      <c r="D261" s="125" t="s">
        <v>255</v>
      </c>
      <c r="E261" s="205" t="s">
        <v>145</v>
      </c>
      <c r="F261" s="206"/>
      <c r="G261" s="130" t="s">
        <v>171</v>
      </c>
      <c r="H261" s="97">
        <v>126482</v>
      </c>
      <c r="I261" s="103">
        <v>43556.37</v>
      </c>
      <c r="J261" s="104">
        <v>82925.63</v>
      </c>
      <c r="K261" s="119" t="str">
        <f t="shared" si="6"/>
        <v>00003100000000000240</v>
      </c>
      <c r="L261" s="107" t="s">
        <v>259</v>
      </c>
    </row>
    <row r="262" spans="1:12" s="85" customFormat="1" ht="12.75">
      <c r="A262" s="80" t="s">
        <v>172</v>
      </c>
      <c r="B262" s="79" t="s">
        <v>7</v>
      </c>
      <c r="C262" s="122" t="s">
        <v>68</v>
      </c>
      <c r="D262" s="126" t="s">
        <v>255</v>
      </c>
      <c r="E262" s="153" t="s">
        <v>145</v>
      </c>
      <c r="F262" s="171"/>
      <c r="G262" s="123" t="s">
        <v>173</v>
      </c>
      <c r="H262" s="81">
        <v>126482</v>
      </c>
      <c r="I262" s="82">
        <v>43556.37</v>
      </c>
      <c r="J262" s="83">
        <f>IF(IF(H262="",0,H262)=0,0,(IF(H262&gt;0,IF(I262&gt;H262,0,H262-I262),IF(I262&gt;H262,H262-I262,0))))</f>
        <v>82925.63</v>
      </c>
      <c r="K262" s="119" t="str">
        <f t="shared" si="6"/>
        <v>00003100000000000244</v>
      </c>
      <c r="L262" s="84" t="str">
        <f>C262&amp;D262&amp;E262&amp;F262&amp;G262</f>
        <v>00003100000000000244</v>
      </c>
    </row>
    <row r="263" spans="1:12" ht="22.5">
      <c r="A263" s="100" t="s">
        <v>260</v>
      </c>
      <c r="B263" s="101" t="s">
        <v>7</v>
      </c>
      <c r="C263" s="102" t="s">
        <v>68</v>
      </c>
      <c r="D263" s="125" t="s">
        <v>255</v>
      </c>
      <c r="E263" s="205" t="s">
        <v>145</v>
      </c>
      <c r="F263" s="206"/>
      <c r="G263" s="130" t="s">
        <v>262</v>
      </c>
      <c r="H263" s="97">
        <v>3000</v>
      </c>
      <c r="I263" s="103">
        <v>3000</v>
      </c>
      <c r="J263" s="104">
        <v>0</v>
      </c>
      <c r="K263" s="119" t="str">
        <f t="shared" si="6"/>
        <v>00003100000000000600</v>
      </c>
      <c r="L263" s="107" t="s">
        <v>261</v>
      </c>
    </row>
    <row r="264" spans="1:12" ht="12.75">
      <c r="A264" s="100" t="s">
        <v>263</v>
      </c>
      <c r="B264" s="101" t="s">
        <v>7</v>
      </c>
      <c r="C264" s="102" t="s">
        <v>68</v>
      </c>
      <c r="D264" s="125" t="s">
        <v>255</v>
      </c>
      <c r="E264" s="205" t="s">
        <v>145</v>
      </c>
      <c r="F264" s="206"/>
      <c r="G264" s="130" t="s">
        <v>265</v>
      </c>
      <c r="H264" s="97">
        <v>3000</v>
      </c>
      <c r="I264" s="103">
        <v>3000</v>
      </c>
      <c r="J264" s="104">
        <v>0</v>
      </c>
      <c r="K264" s="119" t="str">
        <f t="shared" si="6"/>
        <v>00003100000000000610</v>
      </c>
      <c r="L264" s="107" t="s">
        <v>264</v>
      </c>
    </row>
    <row r="265" spans="1:12" s="85" customFormat="1" ht="12.75">
      <c r="A265" s="80" t="s">
        <v>266</v>
      </c>
      <c r="B265" s="79" t="s">
        <v>7</v>
      </c>
      <c r="C265" s="122" t="s">
        <v>68</v>
      </c>
      <c r="D265" s="126" t="s">
        <v>255</v>
      </c>
      <c r="E265" s="153" t="s">
        <v>145</v>
      </c>
      <c r="F265" s="171"/>
      <c r="G265" s="123" t="s">
        <v>267</v>
      </c>
      <c r="H265" s="81">
        <v>3000</v>
      </c>
      <c r="I265" s="82">
        <v>3000</v>
      </c>
      <c r="J265" s="83">
        <f>IF(IF(H265="",0,H265)=0,0,(IF(H265&gt;0,IF(I265&gt;H265,0,H265-I265),IF(I265&gt;H265,H265-I265,0))))</f>
        <v>0</v>
      </c>
      <c r="K265" s="119" t="str">
        <f t="shared" si="6"/>
        <v>00003100000000000612</v>
      </c>
      <c r="L265" s="84" t="str">
        <f>C265&amp;D265&amp;E265&amp;F265&amp;G265</f>
        <v>00003100000000000612</v>
      </c>
    </row>
    <row r="266" spans="1:12" ht="12.75">
      <c r="A266" s="100" t="s">
        <v>268</v>
      </c>
      <c r="B266" s="101" t="s">
        <v>7</v>
      </c>
      <c r="C266" s="102" t="s">
        <v>68</v>
      </c>
      <c r="D266" s="125" t="s">
        <v>270</v>
      </c>
      <c r="E266" s="205" t="s">
        <v>145</v>
      </c>
      <c r="F266" s="206"/>
      <c r="G266" s="130" t="s">
        <v>68</v>
      </c>
      <c r="H266" s="97">
        <v>20020920.8</v>
      </c>
      <c r="I266" s="103">
        <v>8207076.72</v>
      </c>
      <c r="J266" s="104">
        <v>11813844.08</v>
      </c>
      <c r="K266" s="119" t="str">
        <f t="shared" si="6"/>
        <v>00004000000000000000</v>
      </c>
      <c r="L266" s="107" t="s">
        <v>269</v>
      </c>
    </row>
    <row r="267" spans="1:12" ht="12.75">
      <c r="A267" s="100" t="s">
        <v>271</v>
      </c>
      <c r="B267" s="101" t="s">
        <v>7</v>
      </c>
      <c r="C267" s="102" t="s">
        <v>68</v>
      </c>
      <c r="D267" s="125" t="s">
        <v>273</v>
      </c>
      <c r="E267" s="205" t="s">
        <v>145</v>
      </c>
      <c r="F267" s="206"/>
      <c r="G267" s="130" t="s">
        <v>68</v>
      </c>
      <c r="H267" s="97">
        <v>132400</v>
      </c>
      <c r="I267" s="103">
        <v>0</v>
      </c>
      <c r="J267" s="104">
        <v>132400</v>
      </c>
      <c r="K267" s="119" t="str">
        <f t="shared" si="6"/>
        <v>00004050000000000000</v>
      </c>
      <c r="L267" s="107" t="s">
        <v>272</v>
      </c>
    </row>
    <row r="268" spans="1:12" ht="22.5">
      <c r="A268" s="100" t="s">
        <v>167</v>
      </c>
      <c r="B268" s="101" t="s">
        <v>7</v>
      </c>
      <c r="C268" s="102" t="s">
        <v>68</v>
      </c>
      <c r="D268" s="125" t="s">
        <v>273</v>
      </c>
      <c r="E268" s="205" t="s">
        <v>145</v>
      </c>
      <c r="F268" s="206"/>
      <c r="G268" s="130" t="s">
        <v>7</v>
      </c>
      <c r="H268" s="97">
        <v>132400</v>
      </c>
      <c r="I268" s="103">
        <v>0</v>
      </c>
      <c r="J268" s="104">
        <v>132400</v>
      </c>
      <c r="K268" s="119" t="str">
        <f t="shared" si="6"/>
        <v>00004050000000000200</v>
      </c>
      <c r="L268" s="107" t="s">
        <v>274</v>
      </c>
    </row>
    <row r="269" spans="1:12" ht="22.5">
      <c r="A269" s="100" t="s">
        <v>169</v>
      </c>
      <c r="B269" s="101" t="s">
        <v>7</v>
      </c>
      <c r="C269" s="102" t="s">
        <v>68</v>
      </c>
      <c r="D269" s="125" t="s">
        <v>273</v>
      </c>
      <c r="E269" s="205" t="s">
        <v>145</v>
      </c>
      <c r="F269" s="206"/>
      <c r="G269" s="130" t="s">
        <v>171</v>
      </c>
      <c r="H269" s="97">
        <v>132400</v>
      </c>
      <c r="I269" s="103">
        <v>0</v>
      </c>
      <c r="J269" s="104">
        <v>132400</v>
      </c>
      <c r="K269" s="119" t="str">
        <f t="shared" si="6"/>
        <v>00004050000000000240</v>
      </c>
      <c r="L269" s="107" t="s">
        <v>275</v>
      </c>
    </row>
    <row r="270" spans="1:12" s="85" customFormat="1" ht="12.75">
      <c r="A270" s="80" t="s">
        <v>172</v>
      </c>
      <c r="B270" s="79" t="s">
        <v>7</v>
      </c>
      <c r="C270" s="122" t="s">
        <v>68</v>
      </c>
      <c r="D270" s="126" t="s">
        <v>273</v>
      </c>
      <c r="E270" s="153" t="s">
        <v>145</v>
      </c>
      <c r="F270" s="171"/>
      <c r="G270" s="123" t="s">
        <v>173</v>
      </c>
      <c r="H270" s="81">
        <v>132400</v>
      </c>
      <c r="I270" s="82">
        <v>0</v>
      </c>
      <c r="J270" s="83">
        <f>IF(IF(H270="",0,H270)=0,0,(IF(H270&gt;0,IF(I270&gt;H270,0,H270-I270),IF(I270&gt;H270,H270-I270,0))))</f>
        <v>132400</v>
      </c>
      <c r="K270" s="119" t="str">
        <f t="shared" si="6"/>
        <v>00004050000000000244</v>
      </c>
      <c r="L270" s="84" t="str">
        <f>C270&amp;D270&amp;E270&amp;F270&amp;G270</f>
        <v>00004050000000000244</v>
      </c>
    </row>
    <row r="271" spans="1:12" ht="12.75">
      <c r="A271" s="100" t="s">
        <v>276</v>
      </c>
      <c r="B271" s="101" t="s">
        <v>7</v>
      </c>
      <c r="C271" s="102" t="s">
        <v>68</v>
      </c>
      <c r="D271" s="125" t="s">
        <v>278</v>
      </c>
      <c r="E271" s="205" t="s">
        <v>145</v>
      </c>
      <c r="F271" s="206"/>
      <c r="G271" s="130" t="s">
        <v>68</v>
      </c>
      <c r="H271" s="97">
        <v>6885820</v>
      </c>
      <c r="I271" s="103">
        <v>6312029.67</v>
      </c>
      <c r="J271" s="104">
        <v>573790.33</v>
      </c>
      <c r="K271" s="119" t="str">
        <f t="shared" si="6"/>
        <v>00004080000000000000</v>
      </c>
      <c r="L271" s="107" t="s">
        <v>277</v>
      </c>
    </row>
    <row r="272" spans="1:12" ht="22.5">
      <c r="A272" s="100" t="s">
        <v>167</v>
      </c>
      <c r="B272" s="101" t="s">
        <v>7</v>
      </c>
      <c r="C272" s="102" t="s">
        <v>68</v>
      </c>
      <c r="D272" s="125" t="s">
        <v>278</v>
      </c>
      <c r="E272" s="205" t="s">
        <v>145</v>
      </c>
      <c r="F272" s="206"/>
      <c r="G272" s="130" t="s">
        <v>7</v>
      </c>
      <c r="H272" s="97">
        <v>6885820</v>
      </c>
      <c r="I272" s="103">
        <v>6312029.67</v>
      </c>
      <c r="J272" s="104">
        <v>573790.33</v>
      </c>
      <c r="K272" s="119" t="str">
        <f t="shared" si="6"/>
        <v>00004080000000000200</v>
      </c>
      <c r="L272" s="107" t="s">
        <v>279</v>
      </c>
    </row>
    <row r="273" spans="1:12" ht="22.5">
      <c r="A273" s="100" t="s">
        <v>169</v>
      </c>
      <c r="B273" s="101" t="s">
        <v>7</v>
      </c>
      <c r="C273" s="102" t="s">
        <v>68</v>
      </c>
      <c r="D273" s="125" t="s">
        <v>278</v>
      </c>
      <c r="E273" s="205" t="s">
        <v>145</v>
      </c>
      <c r="F273" s="206"/>
      <c r="G273" s="130" t="s">
        <v>171</v>
      </c>
      <c r="H273" s="97">
        <v>6885820</v>
      </c>
      <c r="I273" s="103">
        <v>6312029.67</v>
      </c>
      <c r="J273" s="104">
        <v>573790.33</v>
      </c>
      <c r="K273" s="119" t="str">
        <f t="shared" si="6"/>
        <v>00004080000000000240</v>
      </c>
      <c r="L273" s="107" t="s">
        <v>280</v>
      </c>
    </row>
    <row r="274" spans="1:12" s="85" customFormat="1" ht="12.75">
      <c r="A274" s="80" t="s">
        <v>172</v>
      </c>
      <c r="B274" s="79" t="s">
        <v>7</v>
      </c>
      <c r="C274" s="122" t="s">
        <v>68</v>
      </c>
      <c r="D274" s="126" t="s">
        <v>278</v>
      </c>
      <c r="E274" s="153" t="s">
        <v>145</v>
      </c>
      <c r="F274" s="171"/>
      <c r="G274" s="123" t="s">
        <v>173</v>
      </c>
      <c r="H274" s="81">
        <v>6885820</v>
      </c>
      <c r="I274" s="82">
        <v>6312029.67</v>
      </c>
      <c r="J274" s="83">
        <f>IF(IF(H274="",0,H274)=0,0,(IF(H274&gt;0,IF(I274&gt;H274,0,H274-I274),IF(I274&gt;H274,H274-I274,0))))</f>
        <v>573790.33</v>
      </c>
      <c r="K274" s="119" t="str">
        <f t="shared" si="6"/>
        <v>00004080000000000244</v>
      </c>
      <c r="L274" s="84" t="str">
        <f>C274&amp;D274&amp;E274&amp;F274&amp;G274</f>
        <v>00004080000000000244</v>
      </c>
    </row>
    <row r="275" spans="1:12" ht="12.75">
      <c r="A275" s="100" t="s">
        <v>281</v>
      </c>
      <c r="B275" s="101" t="s">
        <v>7</v>
      </c>
      <c r="C275" s="102" t="s">
        <v>68</v>
      </c>
      <c r="D275" s="125" t="s">
        <v>283</v>
      </c>
      <c r="E275" s="205" t="s">
        <v>145</v>
      </c>
      <c r="F275" s="206"/>
      <c r="G275" s="130" t="s">
        <v>68</v>
      </c>
      <c r="H275" s="97">
        <v>12298700.8</v>
      </c>
      <c r="I275" s="103">
        <v>1694432.16</v>
      </c>
      <c r="J275" s="104">
        <v>10604268.64</v>
      </c>
      <c r="K275" s="119" t="str">
        <f t="shared" si="6"/>
        <v>00004090000000000000</v>
      </c>
      <c r="L275" s="107" t="s">
        <v>282</v>
      </c>
    </row>
    <row r="276" spans="1:12" ht="22.5">
      <c r="A276" s="100" t="s">
        <v>167</v>
      </c>
      <c r="B276" s="101" t="s">
        <v>7</v>
      </c>
      <c r="C276" s="102" t="s">
        <v>68</v>
      </c>
      <c r="D276" s="125" t="s">
        <v>283</v>
      </c>
      <c r="E276" s="205" t="s">
        <v>145</v>
      </c>
      <c r="F276" s="206"/>
      <c r="G276" s="130" t="s">
        <v>7</v>
      </c>
      <c r="H276" s="97">
        <v>10098700.8</v>
      </c>
      <c r="I276" s="103">
        <v>394432.16</v>
      </c>
      <c r="J276" s="104">
        <v>9704268.64</v>
      </c>
      <c r="K276" s="119" t="str">
        <f t="shared" si="6"/>
        <v>00004090000000000200</v>
      </c>
      <c r="L276" s="107" t="s">
        <v>284</v>
      </c>
    </row>
    <row r="277" spans="1:12" ht="22.5">
      <c r="A277" s="100" t="s">
        <v>169</v>
      </c>
      <c r="B277" s="101" t="s">
        <v>7</v>
      </c>
      <c r="C277" s="102" t="s">
        <v>68</v>
      </c>
      <c r="D277" s="125" t="s">
        <v>283</v>
      </c>
      <c r="E277" s="205" t="s">
        <v>145</v>
      </c>
      <c r="F277" s="206"/>
      <c r="G277" s="130" t="s">
        <v>171</v>
      </c>
      <c r="H277" s="97">
        <v>10098700.8</v>
      </c>
      <c r="I277" s="103">
        <v>394432.16</v>
      </c>
      <c r="J277" s="104">
        <v>9704268.64</v>
      </c>
      <c r="K277" s="119" t="str">
        <f t="shared" si="6"/>
        <v>00004090000000000240</v>
      </c>
      <c r="L277" s="107" t="s">
        <v>285</v>
      </c>
    </row>
    <row r="278" spans="1:12" s="85" customFormat="1" ht="22.5">
      <c r="A278" s="80" t="s">
        <v>286</v>
      </c>
      <c r="B278" s="79" t="s">
        <v>7</v>
      </c>
      <c r="C278" s="122" t="s">
        <v>68</v>
      </c>
      <c r="D278" s="126" t="s">
        <v>283</v>
      </c>
      <c r="E278" s="153" t="s">
        <v>145</v>
      </c>
      <c r="F278" s="171"/>
      <c r="G278" s="123" t="s">
        <v>287</v>
      </c>
      <c r="H278" s="81">
        <v>2100000</v>
      </c>
      <c r="I278" s="82">
        <v>0</v>
      </c>
      <c r="J278" s="83">
        <f>IF(IF(H278="",0,H278)=0,0,(IF(H278&gt;0,IF(I278&gt;H278,0,H278-I278),IF(I278&gt;H278,H278-I278,0))))</f>
        <v>2100000</v>
      </c>
      <c r="K278" s="119" t="str">
        <f t="shared" si="6"/>
        <v>00004090000000000243</v>
      </c>
      <c r="L278" s="84" t="str">
        <f>C278&amp;D278&amp;E278&amp;F278&amp;G278</f>
        <v>00004090000000000243</v>
      </c>
    </row>
    <row r="279" spans="1:12" s="85" customFormat="1" ht="12.75">
      <c r="A279" s="80" t="s">
        <v>172</v>
      </c>
      <c r="B279" s="79" t="s">
        <v>7</v>
      </c>
      <c r="C279" s="122" t="s">
        <v>68</v>
      </c>
      <c r="D279" s="126" t="s">
        <v>283</v>
      </c>
      <c r="E279" s="153" t="s">
        <v>145</v>
      </c>
      <c r="F279" s="171"/>
      <c r="G279" s="123" t="s">
        <v>173</v>
      </c>
      <c r="H279" s="81">
        <v>7998700.8</v>
      </c>
      <c r="I279" s="82">
        <v>394432.16</v>
      </c>
      <c r="J279" s="83">
        <f>IF(IF(H279="",0,H279)=0,0,(IF(H279&gt;0,IF(I279&gt;H279,0,H279-I279),IF(I279&gt;H279,H279-I279,0))))</f>
        <v>7604268.64</v>
      </c>
      <c r="K279" s="119" t="str">
        <f t="shared" si="6"/>
        <v>00004090000000000244</v>
      </c>
      <c r="L279" s="84" t="str">
        <f>C279&amp;D279&amp;E279&amp;F279&amp;G279</f>
        <v>00004090000000000244</v>
      </c>
    </row>
    <row r="280" spans="1:12" ht="12.75">
      <c r="A280" s="100" t="s">
        <v>191</v>
      </c>
      <c r="B280" s="101" t="s">
        <v>7</v>
      </c>
      <c r="C280" s="102" t="s">
        <v>68</v>
      </c>
      <c r="D280" s="125" t="s">
        <v>283</v>
      </c>
      <c r="E280" s="205" t="s">
        <v>145</v>
      </c>
      <c r="F280" s="206"/>
      <c r="G280" s="130" t="s">
        <v>8</v>
      </c>
      <c r="H280" s="97">
        <v>2200000</v>
      </c>
      <c r="I280" s="103">
        <v>1300000</v>
      </c>
      <c r="J280" s="104">
        <v>900000</v>
      </c>
      <c r="K280" s="119" t="str">
        <f t="shared" si="6"/>
        <v>00004090000000000500</v>
      </c>
      <c r="L280" s="107" t="s">
        <v>288</v>
      </c>
    </row>
    <row r="281" spans="1:12" s="85" customFormat="1" ht="12.75">
      <c r="A281" s="80" t="s">
        <v>193</v>
      </c>
      <c r="B281" s="79" t="s">
        <v>7</v>
      </c>
      <c r="C281" s="122" t="s">
        <v>68</v>
      </c>
      <c r="D281" s="126" t="s">
        <v>283</v>
      </c>
      <c r="E281" s="153" t="s">
        <v>145</v>
      </c>
      <c r="F281" s="171"/>
      <c r="G281" s="123" t="s">
        <v>194</v>
      </c>
      <c r="H281" s="81">
        <v>2200000</v>
      </c>
      <c r="I281" s="82">
        <v>1300000</v>
      </c>
      <c r="J281" s="83">
        <f>IF(IF(H281="",0,H281)=0,0,(IF(H281&gt;0,IF(I281&gt;H281,0,H281-I281),IF(I281&gt;H281,H281-I281,0))))</f>
        <v>900000</v>
      </c>
      <c r="K281" s="119" t="str">
        <f t="shared" si="6"/>
        <v>00004090000000000540</v>
      </c>
      <c r="L281" s="84" t="str">
        <f>C281&amp;D281&amp;E281&amp;F281&amp;G281</f>
        <v>00004090000000000540</v>
      </c>
    </row>
    <row r="282" spans="1:12" ht="12.75">
      <c r="A282" s="100" t="s">
        <v>289</v>
      </c>
      <c r="B282" s="101" t="s">
        <v>7</v>
      </c>
      <c r="C282" s="102" t="s">
        <v>68</v>
      </c>
      <c r="D282" s="125" t="s">
        <v>291</v>
      </c>
      <c r="E282" s="205" t="s">
        <v>145</v>
      </c>
      <c r="F282" s="206"/>
      <c r="G282" s="130" t="s">
        <v>68</v>
      </c>
      <c r="H282" s="97">
        <v>704000</v>
      </c>
      <c r="I282" s="103">
        <v>200614.89</v>
      </c>
      <c r="J282" s="104">
        <v>503385.11</v>
      </c>
      <c r="K282" s="119" t="str">
        <f t="shared" si="6"/>
        <v>00004120000000000000</v>
      </c>
      <c r="L282" s="107" t="s">
        <v>290</v>
      </c>
    </row>
    <row r="283" spans="1:12" ht="22.5">
      <c r="A283" s="100" t="s">
        <v>167</v>
      </c>
      <c r="B283" s="101" t="s">
        <v>7</v>
      </c>
      <c r="C283" s="102" t="s">
        <v>68</v>
      </c>
      <c r="D283" s="125" t="s">
        <v>291</v>
      </c>
      <c r="E283" s="205" t="s">
        <v>145</v>
      </c>
      <c r="F283" s="206"/>
      <c r="G283" s="130" t="s">
        <v>7</v>
      </c>
      <c r="H283" s="97">
        <v>704000</v>
      </c>
      <c r="I283" s="103">
        <v>200614.89</v>
      </c>
      <c r="J283" s="104">
        <v>503385.11</v>
      </c>
      <c r="K283" s="119" t="str">
        <f t="shared" si="6"/>
        <v>00004120000000000200</v>
      </c>
      <c r="L283" s="107" t="s">
        <v>292</v>
      </c>
    </row>
    <row r="284" spans="1:12" ht="22.5">
      <c r="A284" s="100" t="s">
        <v>169</v>
      </c>
      <c r="B284" s="101" t="s">
        <v>7</v>
      </c>
      <c r="C284" s="102" t="s">
        <v>68</v>
      </c>
      <c r="D284" s="125" t="s">
        <v>291</v>
      </c>
      <c r="E284" s="205" t="s">
        <v>145</v>
      </c>
      <c r="F284" s="206"/>
      <c r="G284" s="130" t="s">
        <v>171</v>
      </c>
      <c r="H284" s="97">
        <v>704000</v>
      </c>
      <c r="I284" s="103">
        <v>200614.89</v>
      </c>
      <c r="J284" s="104">
        <v>503385.11</v>
      </c>
      <c r="K284" s="119" t="str">
        <f t="shared" si="6"/>
        <v>00004120000000000240</v>
      </c>
      <c r="L284" s="107" t="s">
        <v>293</v>
      </c>
    </row>
    <row r="285" spans="1:12" s="85" customFormat="1" ht="12.75">
      <c r="A285" s="80" t="s">
        <v>172</v>
      </c>
      <c r="B285" s="79" t="s">
        <v>7</v>
      </c>
      <c r="C285" s="122" t="s">
        <v>68</v>
      </c>
      <c r="D285" s="126" t="s">
        <v>291</v>
      </c>
      <c r="E285" s="153" t="s">
        <v>145</v>
      </c>
      <c r="F285" s="171"/>
      <c r="G285" s="123" t="s">
        <v>173</v>
      </c>
      <c r="H285" s="81">
        <v>704000</v>
      </c>
      <c r="I285" s="82">
        <v>200614.89</v>
      </c>
      <c r="J285" s="83">
        <f>IF(IF(H285="",0,H285)=0,0,(IF(H285&gt;0,IF(I285&gt;H285,0,H285-I285),IF(I285&gt;H285,H285-I285,0))))</f>
        <v>503385.11</v>
      </c>
      <c r="K285" s="119" t="str">
        <f t="shared" si="6"/>
        <v>00004120000000000244</v>
      </c>
      <c r="L285" s="84" t="str">
        <f>C285&amp;D285&amp;E285&amp;F285&amp;G285</f>
        <v>00004120000000000244</v>
      </c>
    </row>
    <row r="286" spans="1:12" ht="12.75">
      <c r="A286" s="100" t="s">
        <v>294</v>
      </c>
      <c r="B286" s="101" t="s">
        <v>7</v>
      </c>
      <c r="C286" s="102" t="s">
        <v>68</v>
      </c>
      <c r="D286" s="125" t="s">
        <v>296</v>
      </c>
      <c r="E286" s="205" t="s">
        <v>145</v>
      </c>
      <c r="F286" s="206"/>
      <c r="G286" s="130" t="s">
        <v>68</v>
      </c>
      <c r="H286" s="97">
        <v>8356696.84</v>
      </c>
      <c r="I286" s="103">
        <v>6183699.45</v>
      </c>
      <c r="J286" s="104">
        <v>2172997.39</v>
      </c>
      <c r="K286" s="119" t="str">
        <f t="shared" si="6"/>
        <v>00005000000000000000</v>
      </c>
      <c r="L286" s="107" t="s">
        <v>295</v>
      </c>
    </row>
    <row r="287" spans="1:12" ht="12.75">
      <c r="A287" s="100" t="s">
        <v>297</v>
      </c>
      <c r="B287" s="101" t="s">
        <v>7</v>
      </c>
      <c r="C287" s="102" t="s">
        <v>68</v>
      </c>
      <c r="D287" s="125" t="s">
        <v>299</v>
      </c>
      <c r="E287" s="205" t="s">
        <v>145</v>
      </c>
      <c r="F287" s="206"/>
      <c r="G287" s="130" t="s">
        <v>68</v>
      </c>
      <c r="H287" s="97">
        <v>226417.64</v>
      </c>
      <c r="I287" s="103">
        <v>196963.96</v>
      </c>
      <c r="J287" s="104">
        <v>29453.68</v>
      </c>
      <c r="K287" s="119" t="str">
        <f t="shared" si="6"/>
        <v>00005010000000000000</v>
      </c>
      <c r="L287" s="107" t="s">
        <v>298</v>
      </c>
    </row>
    <row r="288" spans="1:12" ht="22.5">
      <c r="A288" s="100" t="s">
        <v>167</v>
      </c>
      <c r="B288" s="101" t="s">
        <v>7</v>
      </c>
      <c r="C288" s="102" t="s">
        <v>68</v>
      </c>
      <c r="D288" s="125" t="s">
        <v>299</v>
      </c>
      <c r="E288" s="205" t="s">
        <v>145</v>
      </c>
      <c r="F288" s="206"/>
      <c r="G288" s="130" t="s">
        <v>7</v>
      </c>
      <c r="H288" s="97">
        <v>226417.64</v>
      </c>
      <c r="I288" s="103">
        <v>196963.96</v>
      </c>
      <c r="J288" s="104">
        <v>29453.68</v>
      </c>
      <c r="K288" s="119" t="str">
        <f t="shared" si="6"/>
        <v>00005010000000000200</v>
      </c>
      <c r="L288" s="107" t="s">
        <v>300</v>
      </c>
    </row>
    <row r="289" spans="1:12" ht="22.5">
      <c r="A289" s="100" t="s">
        <v>169</v>
      </c>
      <c r="B289" s="101" t="s">
        <v>7</v>
      </c>
      <c r="C289" s="102" t="s">
        <v>68</v>
      </c>
      <c r="D289" s="125" t="s">
        <v>299</v>
      </c>
      <c r="E289" s="205" t="s">
        <v>145</v>
      </c>
      <c r="F289" s="206"/>
      <c r="G289" s="130" t="s">
        <v>171</v>
      </c>
      <c r="H289" s="97">
        <v>226417.64</v>
      </c>
      <c r="I289" s="103">
        <v>196963.96</v>
      </c>
      <c r="J289" s="104">
        <v>29453.68</v>
      </c>
      <c r="K289" s="119" t="str">
        <f t="shared" si="6"/>
        <v>00005010000000000240</v>
      </c>
      <c r="L289" s="107" t="s">
        <v>301</v>
      </c>
    </row>
    <row r="290" spans="1:12" s="85" customFormat="1" ht="12.75">
      <c r="A290" s="80" t="s">
        <v>172</v>
      </c>
      <c r="B290" s="79" t="s">
        <v>7</v>
      </c>
      <c r="C290" s="122" t="s">
        <v>68</v>
      </c>
      <c r="D290" s="126" t="s">
        <v>299</v>
      </c>
      <c r="E290" s="153" t="s">
        <v>145</v>
      </c>
      <c r="F290" s="171"/>
      <c r="G290" s="123" t="s">
        <v>173</v>
      </c>
      <c r="H290" s="81">
        <v>171000</v>
      </c>
      <c r="I290" s="82">
        <v>171000</v>
      </c>
      <c r="J290" s="83">
        <f>IF(IF(H290="",0,H290)=0,0,(IF(H290&gt;0,IF(I290&gt;H290,0,H290-I290),IF(I290&gt;H290,H290-I290,0))))</f>
        <v>0</v>
      </c>
      <c r="K290" s="119" t="str">
        <f t="shared" si="6"/>
        <v>00005010000000000244</v>
      </c>
      <c r="L290" s="84" t="str">
        <f>C290&amp;D290&amp;E290&amp;F290&amp;G290</f>
        <v>00005010000000000244</v>
      </c>
    </row>
    <row r="291" spans="1:12" s="85" customFormat="1" ht="12.75">
      <c r="A291" s="80" t="s">
        <v>189</v>
      </c>
      <c r="B291" s="79" t="s">
        <v>7</v>
      </c>
      <c r="C291" s="122" t="s">
        <v>68</v>
      </c>
      <c r="D291" s="126" t="s">
        <v>299</v>
      </c>
      <c r="E291" s="153" t="s">
        <v>145</v>
      </c>
      <c r="F291" s="171"/>
      <c r="G291" s="123" t="s">
        <v>190</v>
      </c>
      <c r="H291" s="81">
        <v>55417.64</v>
      </c>
      <c r="I291" s="82">
        <v>25963.96</v>
      </c>
      <c r="J291" s="83">
        <f>IF(IF(H291="",0,H291)=0,0,(IF(H291&gt;0,IF(I291&gt;H291,0,H291-I291),IF(I291&gt;H291,H291-I291,0))))</f>
        <v>29453.68</v>
      </c>
      <c r="K291" s="119" t="str">
        <f t="shared" si="6"/>
        <v>00005010000000000247</v>
      </c>
      <c r="L291" s="84" t="str">
        <f>C291&amp;D291&amp;E291&amp;F291&amp;G291</f>
        <v>00005010000000000247</v>
      </c>
    </row>
    <row r="292" spans="1:12" ht="12.75">
      <c r="A292" s="100" t="s">
        <v>302</v>
      </c>
      <c r="B292" s="101" t="s">
        <v>7</v>
      </c>
      <c r="C292" s="102" t="s">
        <v>68</v>
      </c>
      <c r="D292" s="125" t="s">
        <v>304</v>
      </c>
      <c r="E292" s="205" t="s">
        <v>145</v>
      </c>
      <c r="F292" s="206"/>
      <c r="G292" s="130" t="s">
        <v>68</v>
      </c>
      <c r="H292" s="97">
        <v>1578768.2</v>
      </c>
      <c r="I292" s="103">
        <v>35000</v>
      </c>
      <c r="J292" s="104">
        <v>1543768.2</v>
      </c>
      <c r="K292" s="119" t="str">
        <f t="shared" si="6"/>
        <v>00005020000000000000</v>
      </c>
      <c r="L292" s="107" t="s">
        <v>303</v>
      </c>
    </row>
    <row r="293" spans="1:12" ht="22.5">
      <c r="A293" s="100" t="s">
        <v>167</v>
      </c>
      <c r="B293" s="101" t="s">
        <v>7</v>
      </c>
      <c r="C293" s="102" t="s">
        <v>68</v>
      </c>
      <c r="D293" s="125" t="s">
        <v>304</v>
      </c>
      <c r="E293" s="205" t="s">
        <v>145</v>
      </c>
      <c r="F293" s="206"/>
      <c r="G293" s="130" t="s">
        <v>7</v>
      </c>
      <c r="H293" s="97">
        <v>70000</v>
      </c>
      <c r="I293" s="103">
        <v>0</v>
      </c>
      <c r="J293" s="104">
        <v>70000</v>
      </c>
      <c r="K293" s="119" t="str">
        <f t="shared" si="6"/>
        <v>00005020000000000200</v>
      </c>
      <c r="L293" s="107" t="s">
        <v>305</v>
      </c>
    </row>
    <row r="294" spans="1:12" ht="22.5">
      <c r="A294" s="100" t="s">
        <v>169</v>
      </c>
      <c r="B294" s="101" t="s">
        <v>7</v>
      </c>
      <c r="C294" s="102" t="s">
        <v>68</v>
      </c>
      <c r="D294" s="125" t="s">
        <v>304</v>
      </c>
      <c r="E294" s="205" t="s">
        <v>145</v>
      </c>
      <c r="F294" s="206"/>
      <c r="G294" s="130" t="s">
        <v>171</v>
      </c>
      <c r="H294" s="97">
        <v>70000</v>
      </c>
      <c r="I294" s="103">
        <v>0</v>
      </c>
      <c r="J294" s="104">
        <v>70000</v>
      </c>
      <c r="K294" s="119" t="str">
        <f t="shared" si="6"/>
        <v>00005020000000000240</v>
      </c>
      <c r="L294" s="107" t="s">
        <v>306</v>
      </c>
    </row>
    <row r="295" spans="1:12" s="85" customFormat="1" ht="12.75">
      <c r="A295" s="80" t="s">
        <v>172</v>
      </c>
      <c r="B295" s="79" t="s">
        <v>7</v>
      </c>
      <c r="C295" s="122" t="s">
        <v>68</v>
      </c>
      <c r="D295" s="126" t="s">
        <v>304</v>
      </c>
      <c r="E295" s="153" t="s">
        <v>145</v>
      </c>
      <c r="F295" s="171"/>
      <c r="G295" s="123" t="s">
        <v>173</v>
      </c>
      <c r="H295" s="81">
        <v>70000</v>
      </c>
      <c r="I295" s="82">
        <v>0</v>
      </c>
      <c r="J295" s="83">
        <f>IF(IF(H295="",0,H295)=0,0,(IF(H295&gt;0,IF(I295&gt;H295,0,H295-I295),IF(I295&gt;H295,H295-I295,0))))</f>
        <v>70000</v>
      </c>
      <c r="K295" s="119" t="str">
        <f t="shared" si="6"/>
        <v>00005020000000000244</v>
      </c>
      <c r="L295" s="84" t="str">
        <f>C295&amp;D295&amp;E295&amp;F295&amp;G295</f>
        <v>00005020000000000244</v>
      </c>
    </row>
    <row r="296" spans="1:12" ht="22.5">
      <c r="A296" s="100" t="s">
        <v>307</v>
      </c>
      <c r="B296" s="101" t="s">
        <v>7</v>
      </c>
      <c r="C296" s="102" t="s">
        <v>68</v>
      </c>
      <c r="D296" s="125" t="s">
        <v>304</v>
      </c>
      <c r="E296" s="205" t="s">
        <v>145</v>
      </c>
      <c r="F296" s="206"/>
      <c r="G296" s="130" t="s">
        <v>309</v>
      </c>
      <c r="H296" s="97">
        <v>1508768.2</v>
      </c>
      <c r="I296" s="103">
        <v>35000</v>
      </c>
      <c r="J296" s="104">
        <v>1473768.2</v>
      </c>
      <c r="K296" s="119" t="str">
        <f t="shared" si="6"/>
        <v>00005020000000000400</v>
      </c>
      <c r="L296" s="107" t="s">
        <v>308</v>
      </c>
    </row>
    <row r="297" spans="1:12" ht="12.75">
      <c r="A297" s="100" t="s">
        <v>310</v>
      </c>
      <c r="B297" s="101" t="s">
        <v>7</v>
      </c>
      <c r="C297" s="102" t="s">
        <v>68</v>
      </c>
      <c r="D297" s="125" t="s">
        <v>304</v>
      </c>
      <c r="E297" s="205" t="s">
        <v>145</v>
      </c>
      <c r="F297" s="206"/>
      <c r="G297" s="130" t="s">
        <v>312</v>
      </c>
      <c r="H297" s="97">
        <v>1508768.2</v>
      </c>
      <c r="I297" s="103">
        <v>35000</v>
      </c>
      <c r="J297" s="104">
        <v>1473768.2</v>
      </c>
      <c r="K297" s="119" t="str">
        <f t="shared" si="6"/>
        <v>00005020000000000410</v>
      </c>
      <c r="L297" s="107" t="s">
        <v>311</v>
      </c>
    </row>
    <row r="298" spans="1:12" s="85" customFormat="1" ht="33.75">
      <c r="A298" s="80" t="s">
        <v>313</v>
      </c>
      <c r="B298" s="79" t="s">
        <v>7</v>
      </c>
      <c r="C298" s="122" t="s">
        <v>68</v>
      </c>
      <c r="D298" s="126" t="s">
        <v>304</v>
      </c>
      <c r="E298" s="153" t="s">
        <v>145</v>
      </c>
      <c r="F298" s="171"/>
      <c r="G298" s="123" t="s">
        <v>314</v>
      </c>
      <c r="H298" s="81">
        <v>1508768.2</v>
      </c>
      <c r="I298" s="82">
        <v>35000</v>
      </c>
      <c r="J298" s="83">
        <f>IF(IF(H298="",0,H298)=0,0,(IF(H298&gt;0,IF(I298&gt;H298,0,H298-I298),IF(I298&gt;H298,H298-I298,0))))</f>
        <v>1473768.2</v>
      </c>
      <c r="K298" s="119" t="str">
        <f t="shared" si="6"/>
        <v>00005020000000000414</v>
      </c>
      <c r="L298" s="84" t="str">
        <f>C298&amp;D298&amp;E298&amp;F298&amp;G298</f>
        <v>00005020000000000414</v>
      </c>
    </row>
    <row r="299" spans="1:12" ht="12.75">
      <c r="A299" s="100" t="s">
        <v>315</v>
      </c>
      <c r="B299" s="101" t="s">
        <v>7</v>
      </c>
      <c r="C299" s="102" t="s">
        <v>68</v>
      </c>
      <c r="D299" s="125" t="s">
        <v>317</v>
      </c>
      <c r="E299" s="205" t="s">
        <v>145</v>
      </c>
      <c r="F299" s="206"/>
      <c r="G299" s="130" t="s">
        <v>68</v>
      </c>
      <c r="H299" s="97">
        <v>58490</v>
      </c>
      <c r="I299" s="103">
        <v>58490</v>
      </c>
      <c r="J299" s="104">
        <v>0</v>
      </c>
      <c r="K299" s="119" t="str">
        <f t="shared" si="6"/>
        <v>00005030000000000000</v>
      </c>
      <c r="L299" s="107" t="s">
        <v>316</v>
      </c>
    </row>
    <row r="300" spans="1:12" ht="22.5">
      <c r="A300" s="100" t="s">
        <v>167</v>
      </c>
      <c r="B300" s="101" t="s">
        <v>7</v>
      </c>
      <c r="C300" s="102" t="s">
        <v>68</v>
      </c>
      <c r="D300" s="125" t="s">
        <v>317</v>
      </c>
      <c r="E300" s="205" t="s">
        <v>145</v>
      </c>
      <c r="F300" s="206"/>
      <c r="G300" s="130" t="s">
        <v>7</v>
      </c>
      <c r="H300" s="97">
        <v>58490</v>
      </c>
      <c r="I300" s="103">
        <v>58490</v>
      </c>
      <c r="J300" s="104">
        <v>0</v>
      </c>
      <c r="K300" s="119" t="str">
        <f t="shared" si="6"/>
        <v>00005030000000000200</v>
      </c>
      <c r="L300" s="107" t="s">
        <v>318</v>
      </c>
    </row>
    <row r="301" spans="1:12" ht="22.5">
      <c r="A301" s="100" t="s">
        <v>169</v>
      </c>
      <c r="B301" s="101" t="s">
        <v>7</v>
      </c>
      <c r="C301" s="102" t="s">
        <v>68</v>
      </c>
      <c r="D301" s="125" t="s">
        <v>317</v>
      </c>
      <c r="E301" s="205" t="s">
        <v>145</v>
      </c>
      <c r="F301" s="206"/>
      <c r="G301" s="130" t="s">
        <v>171</v>
      </c>
      <c r="H301" s="97">
        <v>58490</v>
      </c>
      <c r="I301" s="103">
        <v>58490</v>
      </c>
      <c r="J301" s="104">
        <v>0</v>
      </c>
      <c r="K301" s="119" t="str">
        <f t="shared" si="6"/>
        <v>00005030000000000240</v>
      </c>
      <c r="L301" s="107" t="s">
        <v>319</v>
      </c>
    </row>
    <row r="302" spans="1:12" s="85" customFormat="1" ht="12.75">
      <c r="A302" s="80" t="s">
        <v>172</v>
      </c>
      <c r="B302" s="79" t="s">
        <v>7</v>
      </c>
      <c r="C302" s="122" t="s">
        <v>68</v>
      </c>
      <c r="D302" s="126" t="s">
        <v>317</v>
      </c>
      <c r="E302" s="153" t="s">
        <v>145</v>
      </c>
      <c r="F302" s="171"/>
      <c r="G302" s="123" t="s">
        <v>173</v>
      </c>
      <c r="H302" s="81">
        <v>58490</v>
      </c>
      <c r="I302" s="82">
        <v>58490</v>
      </c>
      <c r="J302" s="83">
        <f>IF(IF(H302="",0,H302)=0,0,(IF(H302&gt;0,IF(I302&gt;H302,0,H302-I302),IF(I302&gt;H302,H302-I302,0))))</f>
        <v>0</v>
      </c>
      <c r="K302" s="119" t="str">
        <f aca="true" t="shared" si="7" ref="K302:K365">C302&amp;D302&amp;E302&amp;F302&amp;G302</f>
        <v>00005030000000000244</v>
      </c>
      <c r="L302" s="84" t="str">
        <f>C302&amp;D302&amp;E302&amp;F302&amp;G302</f>
        <v>00005030000000000244</v>
      </c>
    </row>
    <row r="303" spans="1:12" ht="22.5">
      <c r="A303" s="100" t="s">
        <v>320</v>
      </c>
      <c r="B303" s="101" t="s">
        <v>7</v>
      </c>
      <c r="C303" s="102" t="s">
        <v>68</v>
      </c>
      <c r="D303" s="125" t="s">
        <v>322</v>
      </c>
      <c r="E303" s="205" t="s">
        <v>145</v>
      </c>
      <c r="F303" s="206"/>
      <c r="G303" s="130" t="s">
        <v>68</v>
      </c>
      <c r="H303" s="97">
        <v>6493021</v>
      </c>
      <c r="I303" s="103">
        <v>5893245.49</v>
      </c>
      <c r="J303" s="104">
        <v>599775.51</v>
      </c>
      <c r="K303" s="119" t="str">
        <f t="shared" si="7"/>
        <v>00005050000000000000</v>
      </c>
      <c r="L303" s="107" t="s">
        <v>321</v>
      </c>
    </row>
    <row r="304" spans="1:12" ht="22.5">
      <c r="A304" s="100" t="s">
        <v>260</v>
      </c>
      <c r="B304" s="101" t="s">
        <v>7</v>
      </c>
      <c r="C304" s="102" t="s">
        <v>68</v>
      </c>
      <c r="D304" s="125" t="s">
        <v>322</v>
      </c>
      <c r="E304" s="205" t="s">
        <v>145</v>
      </c>
      <c r="F304" s="206"/>
      <c r="G304" s="130" t="s">
        <v>262</v>
      </c>
      <c r="H304" s="97">
        <v>6493021</v>
      </c>
      <c r="I304" s="103">
        <v>5893245.49</v>
      </c>
      <c r="J304" s="104">
        <v>599775.51</v>
      </c>
      <c r="K304" s="119" t="str">
        <f t="shared" si="7"/>
        <v>00005050000000000600</v>
      </c>
      <c r="L304" s="107" t="s">
        <v>323</v>
      </c>
    </row>
    <row r="305" spans="1:12" ht="12.75">
      <c r="A305" s="100" t="s">
        <v>263</v>
      </c>
      <c r="B305" s="101" t="s">
        <v>7</v>
      </c>
      <c r="C305" s="102" t="s">
        <v>68</v>
      </c>
      <c r="D305" s="125" t="s">
        <v>322</v>
      </c>
      <c r="E305" s="205" t="s">
        <v>145</v>
      </c>
      <c r="F305" s="206"/>
      <c r="G305" s="130" t="s">
        <v>265</v>
      </c>
      <c r="H305" s="97">
        <v>6493021</v>
      </c>
      <c r="I305" s="103">
        <v>5893245.49</v>
      </c>
      <c r="J305" s="104">
        <v>599775.51</v>
      </c>
      <c r="K305" s="119" t="str">
        <f t="shared" si="7"/>
        <v>00005050000000000610</v>
      </c>
      <c r="L305" s="107" t="s">
        <v>324</v>
      </c>
    </row>
    <row r="306" spans="1:12" s="85" customFormat="1" ht="45">
      <c r="A306" s="80" t="s">
        <v>325</v>
      </c>
      <c r="B306" s="79" t="s">
        <v>7</v>
      </c>
      <c r="C306" s="122" t="s">
        <v>68</v>
      </c>
      <c r="D306" s="126" t="s">
        <v>322</v>
      </c>
      <c r="E306" s="153" t="s">
        <v>145</v>
      </c>
      <c r="F306" s="171"/>
      <c r="G306" s="123" t="s">
        <v>326</v>
      </c>
      <c r="H306" s="81">
        <v>6280921</v>
      </c>
      <c r="I306" s="82">
        <v>5709666</v>
      </c>
      <c r="J306" s="83">
        <f>IF(IF(H306="",0,H306)=0,0,(IF(H306&gt;0,IF(I306&gt;H306,0,H306-I306),IF(I306&gt;H306,H306-I306,0))))</f>
        <v>571255</v>
      </c>
      <c r="K306" s="119" t="str">
        <f t="shared" si="7"/>
        <v>00005050000000000611</v>
      </c>
      <c r="L306" s="84" t="str">
        <f>C306&amp;D306&amp;E306&amp;F306&amp;G306</f>
        <v>00005050000000000611</v>
      </c>
    </row>
    <row r="307" spans="1:12" s="85" customFormat="1" ht="12.75">
      <c r="A307" s="80" t="s">
        <v>266</v>
      </c>
      <c r="B307" s="79" t="s">
        <v>7</v>
      </c>
      <c r="C307" s="122" t="s">
        <v>68</v>
      </c>
      <c r="D307" s="126" t="s">
        <v>322</v>
      </c>
      <c r="E307" s="153" t="s">
        <v>145</v>
      </c>
      <c r="F307" s="171"/>
      <c r="G307" s="123" t="s">
        <v>267</v>
      </c>
      <c r="H307" s="81">
        <v>212100</v>
      </c>
      <c r="I307" s="82">
        <v>183579.49</v>
      </c>
      <c r="J307" s="83">
        <f>IF(IF(H307="",0,H307)=0,0,(IF(H307&gt;0,IF(I307&gt;H307,0,H307-I307),IF(I307&gt;H307,H307-I307,0))))</f>
        <v>28520.51</v>
      </c>
      <c r="K307" s="119" t="str">
        <f t="shared" si="7"/>
        <v>00005050000000000612</v>
      </c>
      <c r="L307" s="84" t="str">
        <f>C307&amp;D307&amp;E307&amp;F307&amp;G307</f>
        <v>00005050000000000612</v>
      </c>
    </row>
    <row r="308" spans="1:12" ht="12.75">
      <c r="A308" s="100" t="s">
        <v>327</v>
      </c>
      <c r="B308" s="101" t="s">
        <v>7</v>
      </c>
      <c r="C308" s="102" t="s">
        <v>68</v>
      </c>
      <c r="D308" s="125" t="s">
        <v>329</v>
      </c>
      <c r="E308" s="205" t="s">
        <v>145</v>
      </c>
      <c r="F308" s="206"/>
      <c r="G308" s="130" t="s">
        <v>68</v>
      </c>
      <c r="H308" s="97">
        <v>2999999.67</v>
      </c>
      <c r="I308" s="103">
        <v>0</v>
      </c>
      <c r="J308" s="104">
        <v>2999999.67</v>
      </c>
      <c r="K308" s="119" t="str">
        <f t="shared" si="7"/>
        <v>00006000000000000000</v>
      </c>
      <c r="L308" s="107" t="s">
        <v>328</v>
      </c>
    </row>
    <row r="309" spans="1:12" ht="12.75">
      <c r="A309" s="100" t="s">
        <v>330</v>
      </c>
      <c r="B309" s="101" t="s">
        <v>7</v>
      </c>
      <c r="C309" s="102" t="s">
        <v>68</v>
      </c>
      <c r="D309" s="125" t="s">
        <v>332</v>
      </c>
      <c r="E309" s="205" t="s">
        <v>145</v>
      </c>
      <c r="F309" s="206"/>
      <c r="G309" s="130" t="s">
        <v>68</v>
      </c>
      <c r="H309" s="97">
        <v>2999999.67</v>
      </c>
      <c r="I309" s="103">
        <v>0</v>
      </c>
      <c r="J309" s="104">
        <v>2999999.67</v>
      </c>
      <c r="K309" s="119" t="str">
        <f t="shared" si="7"/>
        <v>00006050000000000000</v>
      </c>
      <c r="L309" s="107" t="s">
        <v>331</v>
      </c>
    </row>
    <row r="310" spans="1:12" ht="22.5">
      <c r="A310" s="100" t="s">
        <v>260</v>
      </c>
      <c r="B310" s="101" t="s">
        <v>7</v>
      </c>
      <c r="C310" s="102" t="s">
        <v>68</v>
      </c>
      <c r="D310" s="125" t="s">
        <v>332</v>
      </c>
      <c r="E310" s="205" t="s">
        <v>145</v>
      </c>
      <c r="F310" s="206"/>
      <c r="G310" s="130" t="s">
        <v>262</v>
      </c>
      <c r="H310" s="97">
        <v>2999999.67</v>
      </c>
      <c r="I310" s="103">
        <v>0</v>
      </c>
      <c r="J310" s="104">
        <v>2999999.67</v>
      </c>
      <c r="K310" s="119" t="str">
        <f t="shared" si="7"/>
        <v>00006050000000000600</v>
      </c>
      <c r="L310" s="107" t="s">
        <v>333</v>
      </c>
    </row>
    <row r="311" spans="1:12" ht="12.75">
      <c r="A311" s="100" t="s">
        <v>263</v>
      </c>
      <c r="B311" s="101" t="s">
        <v>7</v>
      </c>
      <c r="C311" s="102" t="s">
        <v>68</v>
      </c>
      <c r="D311" s="125" t="s">
        <v>332</v>
      </c>
      <c r="E311" s="205" t="s">
        <v>145</v>
      </c>
      <c r="F311" s="206"/>
      <c r="G311" s="130" t="s">
        <v>265</v>
      </c>
      <c r="H311" s="97">
        <v>2999999.67</v>
      </c>
      <c r="I311" s="103">
        <v>0</v>
      </c>
      <c r="J311" s="104">
        <v>2999999.67</v>
      </c>
      <c r="K311" s="119" t="str">
        <f t="shared" si="7"/>
        <v>00006050000000000610</v>
      </c>
      <c r="L311" s="107" t="s">
        <v>334</v>
      </c>
    </row>
    <row r="312" spans="1:12" s="85" customFormat="1" ht="12.75">
      <c r="A312" s="80" t="s">
        <v>266</v>
      </c>
      <c r="B312" s="79" t="s">
        <v>7</v>
      </c>
      <c r="C312" s="122" t="s">
        <v>68</v>
      </c>
      <c r="D312" s="126" t="s">
        <v>332</v>
      </c>
      <c r="E312" s="153" t="s">
        <v>145</v>
      </c>
      <c r="F312" s="171"/>
      <c r="G312" s="123" t="s">
        <v>267</v>
      </c>
      <c r="H312" s="81">
        <v>2999999.67</v>
      </c>
      <c r="I312" s="82">
        <v>0</v>
      </c>
      <c r="J312" s="83">
        <f>IF(IF(H312="",0,H312)=0,0,(IF(H312&gt;0,IF(I312&gt;H312,0,H312-I312),IF(I312&gt;H312,H312-I312,0))))</f>
        <v>2999999.67</v>
      </c>
      <c r="K312" s="119" t="str">
        <f t="shared" si="7"/>
        <v>00006050000000000612</v>
      </c>
      <c r="L312" s="84" t="str">
        <f>C312&amp;D312&amp;E312&amp;F312&amp;G312</f>
        <v>00006050000000000612</v>
      </c>
    </row>
    <row r="313" spans="1:12" ht="12.75">
      <c r="A313" s="100" t="s">
        <v>335</v>
      </c>
      <c r="B313" s="101" t="s">
        <v>7</v>
      </c>
      <c r="C313" s="102" t="s">
        <v>68</v>
      </c>
      <c r="D313" s="125" t="s">
        <v>337</v>
      </c>
      <c r="E313" s="205" t="s">
        <v>145</v>
      </c>
      <c r="F313" s="206"/>
      <c r="G313" s="130" t="s">
        <v>68</v>
      </c>
      <c r="H313" s="97">
        <v>308721054.5</v>
      </c>
      <c r="I313" s="103">
        <v>256816746.06</v>
      </c>
      <c r="J313" s="104">
        <v>51904308.44</v>
      </c>
      <c r="K313" s="119" t="str">
        <f t="shared" si="7"/>
        <v>00007000000000000000</v>
      </c>
      <c r="L313" s="107" t="s">
        <v>336</v>
      </c>
    </row>
    <row r="314" spans="1:12" ht="12.75">
      <c r="A314" s="100" t="s">
        <v>338</v>
      </c>
      <c r="B314" s="101" t="s">
        <v>7</v>
      </c>
      <c r="C314" s="102" t="s">
        <v>68</v>
      </c>
      <c r="D314" s="125" t="s">
        <v>340</v>
      </c>
      <c r="E314" s="205" t="s">
        <v>145</v>
      </c>
      <c r="F314" s="206"/>
      <c r="G314" s="130" t="s">
        <v>68</v>
      </c>
      <c r="H314" s="97">
        <v>100827864</v>
      </c>
      <c r="I314" s="103">
        <v>81951110.93</v>
      </c>
      <c r="J314" s="104">
        <v>18876753.07</v>
      </c>
      <c r="K314" s="119" t="str">
        <f t="shared" si="7"/>
        <v>00007010000000000000</v>
      </c>
      <c r="L314" s="107" t="s">
        <v>339</v>
      </c>
    </row>
    <row r="315" spans="1:12" ht="12.75">
      <c r="A315" s="100" t="s">
        <v>228</v>
      </c>
      <c r="B315" s="101" t="s">
        <v>7</v>
      </c>
      <c r="C315" s="102" t="s">
        <v>68</v>
      </c>
      <c r="D315" s="125" t="s">
        <v>340</v>
      </c>
      <c r="E315" s="205" t="s">
        <v>145</v>
      </c>
      <c r="F315" s="206"/>
      <c r="G315" s="130" t="s">
        <v>230</v>
      </c>
      <c r="H315" s="97">
        <v>2239190</v>
      </c>
      <c r="I315" s="103">
        <v>1931863.12</v>
      </c>
      <c r="J315" s="104">
        <v>307326.88</v>
      </c>
      <c r="K315" s="119" t="str">
        <f t="shared" si="7"/>
        <v>00007010000000000300</v>
      </c>
      <c r="L315" s="107" t="s">
        <v>341</v>
      </c>
    </row>
    <row r="316" spans="1:12" ht="22.5">
      <c r="A316" s="100" t="s">
        <v>342</v>
      </c>
      <c r="B316" s="101" t="s">
        <v>7</v>
      </c>
      <c r="C316" s="102" t="s">
        <v>68</v>
      </c>
      <c r="D316" s="125" t="s">
        <v>340</v>
      </c>
      <c r="E316" s="205" t="s">
        <v>145</v>
      </c>
      <c r="F316" s="206"/>
      <c r="G316" s="130" t="s">
        <v>344</v>
      </c>
      <c r="H316" s="97">
        <v>2239190</v>
      </c>
      <c r="I316" s="103">
        <v>1931863.12</v>
      </c>
      <c r="J316" s="104">
        <v>307326.88</v>
      </c>
      <c r="K316" s="119" t="str">
        <f t="shared" si="7"/>
        <v>00007010000000000320</v>
      </c>
      <c r="L316" s="107" t="s">
        <v>343</v>
      </c>
    </row>
    <row r="317" spans="1:12" s="85" customFormat="1" ht="22.5">
      <c r="A317" s="80" t="s">
        <v>345</v>
      </c>
      <c r="B317" s="79" t="s">
        <v>7</v>
      </c>
      <c r="C317" s="122" t="s">
        <v>68</v>
      </c>
      <c r="D317" s="126" t="s">
        <v>340</v>
      </c>
      <c r="E317" s="153" t="s">
        <v>145</v>
      </c>
      <c r="F317" s="171"/>
      <c r="G317" s="123" t="s">
        <v>346</v>
      </c>
      <c r="H317" s="81">
        <v>2239190</v>
      </c>
      <c r="I317" s="82">
        <v>1931863.12</v>
      </c>
      <c r="J317" s="83">
        <f>IF(IF(H317="",0,H317)=0,0,(IF(H317&gt;0,IF(I317&gt;H317,0,H317-I317),IF(I317&gt;H317,H317-I317,0))))</f>
        <v>307326.88</v>
      </c>
      <c r="K317" s="119" t="str">
        <f t="shared" si="7"/>
        <v>00007010000000000323</v>
      </c>
      <c r="L317" s="84" t="str">
        <f>C317&amp;D317&amp;E317&amp;F317&amp;G317</f>
        <v>00007010000000000323</v>
      </c>
    </row>
    <row r="318" spans="1:12" ht="22.5">
      <c r="A318" s="100" t="s">
        <v>260</v>
      </c>
      <c r="B318" s="101" t="s">
        <v>7</v>
      </c>
      <c r="C318" s="102" t="s">
        <v>68</v>
      </c>
      <c r="D318" s="125" t="s">
        <v>340</v>
      </c>
      <c r="E318" s="205" t="s">
        <v>145</v>
      </c>
      <c r="F318" s="206"/>
      <c r="G318" s="130" t="s">
        <v>262</v>
      </c>
      <c r="H318" s="97">
        <v>98588674</v>
      </c>
      <c r="I318" s="103">
        <v>80019247.81</v>
      </c>
      <c r="J318" s="104">
        <v>18569426.19</v>
      </c>
      <c r="K318" s="119" t="str">
        <f t="shared" si="7"/>
        <v>00007010000000000600</v>
      </c>
      <c r="L318" s="107" t="s">
        <v>347</v>
      </c>
    </row>
    <row r="319" spans="1:12" ht="12.75">
      <c r="A319" s="100" t="s">
        <v>263</v>
      </c>
      <c r="B319" s="101" t="s">
        <v>7</v>
      </c>
      <c r="C319" s="102" t="s">
        <v>68</v>
      </c>
      <c r="D319" s="125" t="s">
        <v>340</v>
      </c>
      <c r="E319" s="205" t="s">
        <v>145</v>
      </c>
      <c r="F319" s="206"/>
      <c r="G319" s="130" t="s">
        <v>265</v>
      </c>
      <c r="H319" s="97">
        <v>13442741</v>
      </c>
      <c r="I319" s="103">
        <v>9743199.74</v>
      </c>
      <c r="J319" s="104">
        <v>3699541.26</v>
      </c>
      <c r="K319" s="119" t="str">
        <f t="shared" si="7"/>
        <v>00007010000000000610</v>
      </c>
      <c r="L319" s="107" t="s">
        <v>348</v>
      </c>
    </row>
    <row r="320" spans="1:12" s="85" customFormat="1" ht="45">
      <c r="A320" s="80" t="s">
        <v>325</v>
      </c>
      <c r="B320" s="79" t="s">
        <v>7</v>
      </c>
      <c r="C320" s="122" t="s">
        <v>68</v>
      </c>
      <c r="D320" s="126" t="s">
        <v>340</v>
      </c>
      <c r="E320" s="153" t="s">
        <v>145</v>
      </c>
      <c r="F320" s="171"/>
      <c r="G320" s="123" t="s">
        <v>326</v>
      </c>
      <c r="H320" s="81">
        <v>13442741</v>
      </c>
      <c r="I320" s="82">
        <v>9743199.74</v>
      </c>
      <c r="J320" s="83">
        <f>IF(IF(H320="",0,H320)=0,0,(IF(H320&gt;0,IF(I320&gt;H320,0,H320-I320),IF(I320&gt;H320,H320-I320,0))))</f>
        <v>3699541.26</v>
      </c>
      <c r="K320" s="119" t="str">
        <f t="shared" si="7"/>
        <v>00007010000000000611</v>
      </c>
      <c r="L320" s="84" t="str">
        <f>C320&amp;D320&amp;E320&amp;F320&amp;G320</f>
        <v>00007010000000000611</v>
      </c>
    </row>
    <row r="321" spans="1:12" ht="12.75">
      <c r="A321" s="100" t="s">
        <v>349</v>
      </c>
      <c r="B321" s="101" t="s">
        <v>7</v>
      </c>
      <c r="C321" s="102" t="s">
        <v>68</v>
      </c>
      <c r="D321" s="125" t="s">
        <v>340</v>
      </c>
      <c r="E321" s="205" t="s">
        <v>145</v>
      </c>
      <c r="F321" s="206"/>
      <c r="G321" s="130" t="s">
        <v>13</v>
      </c>
      <c r="H321" s="97">
        <v>85145933</v>
      </c>
      <c r="I321" s="103">
        <v>70276048.07</v>
      </c>
      <c r="J321" s="104">
        <v>14869884.93</v>
      </c>
      <c r="K321" s="119" t="str">
        <f t="shared" si="7"/>
        <v>00007010000000000620</v>
      </c>
      <c r="L321" s="107" t="s">
        <v>350</v>
      </c>
    </row>
    <row r="322" spans="1:12" s="85" customFormat="1" ht="45">
      <c r="A322" s="80" t="s">
        <v>351</v>
      </c>
      <c r="B322" s="79" t="s">
        <v>7</v>
      </c>
      <c r="C322" s="122" t="s">
        <v>68</v>
      </c>
      <c r="D322" s="126" t="s">
        <v>340</v>
      </c>
      <c r="E322" s="153" t="s">
        <v>145</v>
      </c>
      <c r="F322" s="171"/>
      <c r="G322" s="123" t="s">
        <v>352</v>
      </c>
      <c r="H322" s="81">
        <v>82904233</v>
      </c>
      <c r="I322" s="82">
        <v>69454568.33</v>
      </c>
      <c r="J322" s="83">
        <f>IF(IF(H322="",0,H322)=0,0,(IF(H322&gt;0,IF(I322&gt;H322,0,H322-I322),IF(I322&gt;H322,H322-I322,0))))</f>
        <v>13449664.67</v>
      </c>
      <c r="K322" s="119" t="str">
        <f t="shared" si="7"/>
        <v>00007010000000000621</v>
      </c>
      <c r="L322" s="84" t="str">
        <f>C322&amp;D322&amp;E322&amp;F322&amp;G322</f>
        <v>00007010000000000621</v>
      </c>
    </row>
    <row r="323" spans="1:12" s="85" customFormat="1" ht="12.75">
      <c r="A323" s="80" t="s">
        <v>353</v>
      </c>
      <c r="B323" s="79" t="s">
        <v>7</v>
      </c>
      <c r="C323" s="122" t="s">
        <v>68</v>
      </c>
      <c r="D323" s="126" t="s">
        <v>340</v>
      </c>
      <c r="E323" s="153" t="s">
        <v>145</v>
      </c>
      <c r="F323" s="171"/>
      <c r="G323" s="123" t="s">
        <v>354</v>
      </c>
      <c r="H323" s="81">
        <v>2241700</v>
      </c>
      <c r="I323" s="82">
        <v>821479.74</v>
      </c>
      <c r="J323" s="83">
        <f>IF(IF(H323="",0,H323)=0,0,(IF(H323&gt;0,IF(I323&gt;H323,0,H323-I323),IF(I323&gt;H323,H323-I323,0))))</f>
        <v>1420220.26</v>
      </c>
      <c r="K323" s="119" t="str">
        <f t="shared" si="7"/>
        <v>00007010000000000622</v>
      </c>
      <c r="L323" s="84" t="str">
        <f>C323&amp;D323&amp;E323&amp;F323&amp;G323</f>
        <v>00007010000000000622</v>
      </c>
    </row>
    <row r="324" spans="1:12" ht="12.75">
      <c r="A324" s="100" t="s">
        <v>355</v>
      </c>
      <c r="B324" s="101" t="s">
        <v>7</v>
      </c>
      <c r="C324" s="102" t="s">
        <v>68</v>
      </c>
      <c r="D324" s="125" t="s">
        <v>357</v>
      </c>
      <c r="E324" s="205" t="s">
        <v>145</v>
      </c>
      <c r="F324" s="206"/>
      <c r="G324" s="130" t="s">
        <v>68</v>
      </c>
      <c r="H324" s="97">
        <v>158820093</v>
      </c>
      <c r="I324" s="103">
        <v>135093789.34</v>
      </c>
      <c r="J324" s="104">
        <v>23726303.66</v>
      </c>
      <c r="K324" s="119" t="str">
        <f t="shared" si="7"/>
        <v>00007020000000000000</v>
      </c>
      <c r="L324" s="107" t="s">
        <v>356</v>
      </c>
    </row>
    <row r="325" spans="1:12" ht="12.75">
      <c r="A325" s="100" t="s">
        <v>228</v>
      </c>
      <c r="B325" s="101" t="s">
        <v>7</v>
      </c>
      <c r="C325" s="102" t="s">
        <v>68</v>
      </c>
      <c r="D325" s="125" t="s">
        <v>357</v>
      </c>
      <c r="E325" s="205" t="s">
        <v>145</v>
      </c>
      <c r="F325" s="206"/>
      <c r="G325" s="130" t="s">
        <v>230</v>
      </c>
      <c r="H325" s="97">
        <v>1278810</v>
      </c>
      <c r="I325" s="103">
        <v>1133750.7</v>
      </c>
      <c r="J325" s="104">
        <v>145059.3</v>
      </c>
      <c r="K325" s="119" t="str">
        <f t="shared" si="7"/>
        <v>00007020000000000300</v>
      </c>
      <c r="L325" s="107" t="s">
        <v>358</v>
      </c>
    </row>
    <row r="326" spans="1:12" ht="22.5">
      <c r="A326" s="100" t="s">
        <v>342</v>
      </c>
      <c r="B326" s="101" t="s">
        <v>7</v>
      </c>
      <c r="C326" s="102" t="s">
        <v>68</v>
      </c>
      <c r="D326" s="125" t="s">
        <v>357</v>
      </c>
      <c r="E326" s="205" t="s">
        <v>145</v>
      </c>
      <c r="F326" s="206"/>
      <c r="G326" s="130" t="s">
        <v>344</v>
      </c>
      <c r="H326" s="97">
        <v>1278810</v>
      </c>
      <c r="I326" s="103">
        <v>1133750.7</v>
      </c>
      <c r="J326" s="104">
        <v>145059.3</v>
      </c>
      <c r="K326" s="119" t="str">
        <f t="shared" si="7"/>
        <v>00007020000000000320</v>
      </c>
      <c r="L326" s="107" t="s">
        <v>359</v>
      </c>
    </row>
    <row r="327" spans="1:12" s="85" customFormat="1" ht="22.5">
      <c r="A327" s="80" t="s">
        <v>360</v>
      </c>
      <c r="B327" s="79" t="s">
        <v>7</v>
      </c>
      <c r="C327" s="122" t="s">
        <v>68</v>
      </c>
      <c r="D327" s="126" t="s">
        <v>357</v>
      </c>
      <c r="E327" s="153" t="s">
        <v>145</v>
      </c>
      <c r="F327" s="171"/>
      <c r="G327" s="123" t="s">
        <v>361</v>
      </c>
      <c r="H327" s="81">
        <v>52000</v>
      </c>
      <c r="I327" s="82">
        <v>42326</v>
      </c>
      <c r="J327" s="83">
        <f>IF(IF(H327="",0,H327)=0,0,(IF(H327&gt;0,IF(I327&gt;H327,0,H327-I327),IF(I327&gt;H327,H327-I327,0))))</f>
        <v>9674</v>
      </c>
      <c r="K327" s="119" t="str">
        <f t="shared" si="7"/>
        <v>00007020000000000321</v>
      </c>
      <c r="L327" s="84" t="str">
        <f>C327&amp;D327&amp;E327&amp;F327&amp;G327</f>
        <v>00007020000000000321</v>
      </c>
    </row>
    <row r="328" spans="1:12" s="85" customFormat="1" ht="22.5">
      <c r="A328" s="80" t="s">
        <v>345</v>
      </c>
      <c r="B328" s="79" t="s">
        <v>7</v>
      </c>
      <c r="C328" s="122" t="s">
        <v>68</v>
      </c>
      <c r="D328" s="126" t="s">
        <v>357</v>
      </c>
      <c r="E328" s="153" t="s">
        <v>145</v>
      </c>
      <c r="F328" s="171"/>
      <c r="G328" s="123" t="s">
        <v>346</v>
      </c>
      <c r="H328" s="81">
        <v>1226810</v>
      </c>
      <c r="I328" s="82">
        <v>1091424.7</v>
      </c>
      <c r="J328" s="83">
        <f>IF(IF(H328="",0,H328)=0,0,(IF(H328&gt;0,IF(I328&gt;H328,0,H328-I328),IF(I328&gt;H328,H328-I328,0))))</f>
        <v>135385.3</v>
      </c>
      <c r="K328" s="119" t="str">
        <f t="shared" si="7"/>
        <v>00007020000000000323</v>
      </c>
      <c r="L328" s="84" t="str">
        <f>C328&amp;D328&amp;E328&amp;F328&amp;G328</f>
        <v>00007020000000000323</v>
      </c>
    </row>
    <row r="329" spans="1:12" ht="22.5">
      <c r="A329" s="100" t="s">
        <v>260</v>
      </c>
      <c r="B329" s="101" t="s">
        <v>7</v>
      </c>
      <c r="C329" s="102" t="s">
        <v>68</v>
      </c>
      <c r="D329" s="125" t="s">
        <v>357</v>
      </c>
      <c r="E329" s="205" t="s">
        <v>145</v>
      </c>
      <c r="F329" s="206"/>
      <c r="G329" s="130" t="s">
        <v>262</v>
      </c>
      <c r="H329" s="97">
        <v>157541283</v>
      </c>
      <c r="I329" s="103">
        <v>133960038.64</v>
      </c>
      <c r="J329" s="104">
        <v>23581244.36</v>
      </c>
      <c r="K329" s="119" t="str">
        <f t="shared" si="7"/>
        <v>00007020000000000600</v>
      </c>
      <c r="L329" s="107" t="s">
        <v>362</v>
      </c>
    </row>
    <row r="330" spans="1:12" ht="12.75">
      <c r="A330" s="100" t="s">
        <v>263</v>
      </c>
      <c r="B330" s="101" t="s">
        <v>7</v>
      </c>
      <c r="C330" s="102" t="s">
        <v>68</v>
      </c>
      <c r="D330" s="125" t="s">
        <v>357</v>
      </c>
      <c r="E330" s="205" t="s">
        <v>145</v>
      </c>
      <c r="F330" s="206"/>
      <c r="G330" s="130" t="s">
        <v>265</v>
      </c>
      <c r="H330" s="97">
        <v>55793953</v>
      </c>
      <c r="I330" s="103">
        <v>46084093.21</v>
      </c>
      <c r="J330" s="104">
        <v>9709859.79</v>
      </c>
      <c r="K330" s="119" t="str">
        <f t="shared" si="7"/>
        <v>00007020000000000610</v>
      </c>
      <c r="L330" s="107" t="s">
        <v>363</v>
      </c>
    </row>
    <row r="331" spans="1:12" s="85" customFormat="1" ht="45">
      <c r="A331" s="80" t="s">
        <v>325</v>
      </c>
      <c r="B331" s="79" t="s">
        <v>7</v>
      </c>
      <c r="C331" s="122" t="s">
        <v>68</v>
      </c>
      <c r="D331" s="126" t="s">
        <v>357</v>
      </c>
      <c r="E331" s="153" t="s">
        <v>145</v>
      </c>
      <c r="F331" s="171"/>
      <c r="G331" s="123" t="s">
        <v>326</v>
      </c>
      <c r="H331" s="81">
        <v>45801167</v>
      </c>
      <c r="I331" s="82">
        <v>40324218.89</v>
      </c>
      <c r="J331" s="83">
        <f>IF(IF(H331="",0,H331)=0,0,(IF(H331&gt;0,IF(I331&gt;H331,0,H331-I331),IF(I331&gt;H331,H331-I331,0))))</f>
        <v>5476948.11</v>
      </c>
      <c r="K331" s="119" t="str">
        <f t="shared" si="7"/>
        <v>00007020000000000611</v>
      </c>
      <c r="L331" s="84" t="str">
        <f>C331&amp;D331&amp;E331&amp;F331&amp;G331</f>
        <v>00007020000000000611</v>
      </c>
    </row>
    <row r="332" spans="1:12" s="85" customFormat="1" ht="12.75">
      <c r="A332" s="80" t="s">
        <v>266</v>
      </c>
      <c r="B332" s="79" t="s">
        <v>7</v>
      </c>
      <c r="C332" s="122" t="s">
        <v>68</v>
      </c>
      <c r="D332" s="126" t="s">
        <v>357</v>
      </c>
      <c r="E332" s="153" t="s">
        <v>145</v>
      </c>
      <c r="F332" s="171"/>
      <c r="G332" s="123" t="s">
        <v>267</v>
      </c>
      <c r="H332" s="81">
        <v>9992786</v>
      </c>
      <c r="I332" s="82">
        <v>5759874.32</v>
      </c>
      <c r="J332" s="83">
        <f>IF(IF(H332="",0,H332)=0,0,(IF(H332&gt;0,IF(I332&gt;H332,0,H332-I332),IF(I332&gt;H332,H332-I332,0))))</f>
        <v>4232911.68</v>
      </c>
      <c r="K332" s="119" t="str">
        <f t="shared" si="7"/>
        <v>00007020000000000612</v>
      </c>
      <c r="L332" s="84" t="str">
        <f>C332&amp;D332&amp;E332&amp;F332&amp;G332</f>
        <v>00007020000000000612</v>
      </c>
    </row>
    <row r="333" spans="1:12" ht="12.75">
      <c r="A333" s="100" t="s">
        <v>349</v>
      </c>
      <c r="B333" s="101" t="s">
        <v>7</v>
      </c>
      <c r="C333" s="102" t="s">
        <v>68</v>
      </c>
      <c r="D333" s="125" t="s">
        <v>357</v>
      </c>
      <c r="E333" s="205" t="s">
        <v>145</v>
      </c>
      <c r="F333" s="206"/>
      <c r="G333" s="130" t="s">
        <v>13</v>
      </c>
      <c r="H333" s="97">
        <v>101747330</v>
      </c>
      <c r="I333" s="103">
        <v>87875945.43</v>
      </c>
      <c r="J333" s="104">
        <v>13871384.57</v>
      </c>
      <c r="K333" s="119" t="str">
        <f t="shared" si="7"/>
        <v>00007020000000000620</v>
      </c>
      <c r="L333" s="107" t="s">
        <v>364</v>
      </c>
    </row>
    <row r="334" spans="1:12" s="85" customFormat="1" ht="45">
      <c r="A334" s="80" t="s">
        <v>351</v>
      </c>
      <c r="B334" s="79" t="s">
        <v>7</v>
      </c>
      <c r="C334" s="122" t="s">
        <v>68</v>
      </c>
      <c r="D334" s="126" t="s">
        <v>357</v>
      </c>
      <c r="E334" s="153" t="s">
        <v>145</v>
      </c>
      <c r="F334" s="171"/>
      <c r="G334" s="123" t="s">
        <v>352</v>
      </c>
      <c r="H334" s="81">
        <v>95345906</v>
      </c>
      <c r="I334" s="82">
        <v>82804051.76</v>
      </c>
      <c r="J334" s="83">
        <f>IF(IF(H334="",0,H334)=0,0,(IF(H334&gt;0,IF(I334&gt;H334,0,H334-I334),IF(I334&gt;H334,H334-I334,0))))</f>
        <v>12541854.24</v>
      </c>
      <c r="K334" s="119" t="str">
        <f t="shared" si="7"/>
        <v>00007020000000000621</v>
      </c>
      <c r="L334" s="84" t="str">
        <f>C334&amp;D334&amp;E334&amp;F334&amp;G334</f>
        <v>00007020000000000621</v>
      </c>
    </row>
    <row r="335" spans="1:12" s="85" customFormat="1" ht="12.75">
      <c r="A335" s="80" t="s">
        <v>353</v>
      </c>
      <c r="B335" s="79" t="s">
        <v>7</v>
      </c>
      <c r="C335" s="122" t="s">
        <v>68</v>
      </c>
      <c r="D335" s="126" t="s">
        <v>357</v>
      </c>
      <c r="E335" s="153" t="s">
        <v>145</v>
      </c>
      <c r="F335" s="171"/>
      <c r="G335" s="123" t="s">
        <v>354</v>
      </c>
      <c r="H335" s="81">
        <v>6401424</v>
      </c>
      <c r="I335" s="82">
        <v>5071893.67</v>
      </c>
      <c r="J335" s="83">
        <f>IF(IF(H335="",0,H335)=0,0,(IF(H335&gt;0,IF(I335&gt;H335,0,H335-I335),IF(I335&gt;H335,H335-I335,0))))</f>
        <v>1329530.33</v>
      </c>
      <c r="K335" s="119" t="str">
        <f t="shared" si="7"/>
        <v>00007020000000000622</v>
      </c>
      <c r="L335" s="84" t="str">
        <f>C335&amp;D335&amp;E335&amp;F335&amp;G335</f>
        <v>00007020000000000622</v>
      </c>
    </row>
    <row r="336" spans="1:12" ht="12.75">
      <c r="A336" s="100" t="s">
        <v>365</v>
      </c>
      <c r="B336" s="101" t="s">
        <v>7</v>
      </c>
      <c r="C336" s="102" t="s">
        <v>68</v>
      </c>
      <c r="D336" s="125" t="s">
        <v>367</v>
      </c>
      <c r="E336" s="205" t="s">
        <v>145</v>
      </c>
      <c r="F336" s="206"/>
      <c r="G336" s="130" t="s">
        <v>68</v>
      </c>
      <c r="H336" s="97">
        <v>14876922</v>
      </c>
      <c r="I336" s="103">
        <v>12233625.66</v>
      </c>
      <c r="J336" s="104">
        <v>2643296.34</v>
      </c>
      <c r="K336" s="119" t="str">
        <f t="shared" si="7"/>
        <v>00007030000000000000</v>
      </c>
      <c r="L336" s="107" t="s">
        <v>366</v>
      </c>
    </row>
    <row r="337" spans="1:12" ht="22.5">
      <c r="A337" s="100" t="s">
        <v>260</v>
      </c>
      <c r="B337" s="101" t="s">
        <v>7</v>
      </c>
      <c r="C337" s="102" t="s">
        <v>68</v>
      </c>
      <c r="D337" s="125" t="s">
        <v>367</v>
      </c>
      <c r="E337" s="205" t="s">
        <v>145</v>
      </c>
      <c r="F337" s="206"/>
      <c r="G337" s="130" t="s">
        <v>262</v>
      </c>
      <c r="H337" s="97">
        <v>14876922</v>
      </c>
      <c r="I337" s="103">
        <v>12233625.66</v>
      </c>
      <c r="J337" s="104">
        <v>2643296.34</v>
      </c>
      <c r="K337" s="119" t="str">
        <f t="shared" si="7"/>
        <v>00007030000000000600</v>
      </c>
      <c r="L337" s="107" t="s">
        <v>368</v>
      </c>
    </row>
    <row r="338" spans="1:12" ht="12.75">
      <c r="A338" s="100" t="s">
        <v>263</v>
      </c>
      <c r="B338" s="101" t="s">
        <v>7</v>
      </c>
      <c r="C338" s="102" t="s">
        <v>68</v>
      </c>
      <c r="D338" s="125" t="s">
        <v>367</v>
      </c>
      <c r="E338" s="205" t="s">
        <v>145</v>
      </c>
      <c r="F338" s="206"/>
      <c r="G338" s="130" t="s">
        <v>265</v>
      </c>
      <c r="H338" s="97">
        <v>7941233</v>
      </c>
      <c r="I338" s="103">
        <v>6764297.24</v>
      </c>
      <c r="J338" s="104">
        <v>1176935.76</v>
      </c>
      <c r="K338" s="119" t="str">
        <f t="shared" si="7"/>
        <v>00007030000000000610</v>
      </c>
      <c r="L338" s="107" t="s">
        <v>369</v>
      </c>
    </row>
    <row r="339" spans="1:12" s="85" customFormat="1" ht="45">
      <c r="A339" s="80" t="s">
        <v>325</v>
      </c>
      <c r="B339" s="79" t="s">
        <v>7</v>
      </c>
      <c r="C339" s="122" t="s">
        <v>68</v>
      </c>
      <c r="D339" s="126" t="s">
        <v>367</v>
      </c>
      <c r="E339" s="153" t="s">
        <v>145</v>
      </c>
      <c r="F339" s="171"/>
      <c r="G339" s="123" t="s">
        <v>326</v>
      </c>
      <c r="H339" s="81">
        <v>7902233</v>
      </c>
      <c r="I339" s="82">
        <v>6725297.24</v>
      </c>
      <c r="J339" s="83">
        <f>IF(IF(H339="",0,H339)=0,0,(IF(H339&gt;0,IF(I339&gt;H339,0,H339-I339),IF(I339&gt;H339,H339-I339,0))))</f>
        <v>1176935.76</v>
      </c>
      <c r="K339" s="119" t="str">
        <f t="shared" si="7"/>
        <v>00007030000000000611</v>
      </c>
      <c r="L339" s="84" t="str">
        <f>C339&amp;D339&amp;E339&amp;F339&amp;G339</f>
        <v>00007030000000000611</v>
      </c>
    </row>
    <row r="340" spans="1:12" s="85" customFormat="1" ht="12.75">
      <c r="A340" s="80" t="s">
        <v>266</v>
      </c>
      <c r="B340" s="79" t="s">
        <v>7</v>
      </c>
      <c r="C340" s="122" t="s">
        <v>68</v>
      </c>
      <c r="D340" s="126" t="s">
        <v>367</v>
      </c>
      <c r="E340" s="153" t="s">
        <v>145</v>
      </c>
      <c r="F340" s="171"/>
      <c r="G340" s="123" t="s">
        <v>267</v>
      </c>
      <c r="H340" s="81">
        <v>39000</v>
      </c>
      <c r="I340" s="82">
        <v>39000</v>
      </c>
      <c r="J340" s="83">
        <f>IF(IF(H340="",0,H340)=0,0,(IF(H340&gt;0,IF(I340&gt;H340,0,H340-I340),IF(I340&gt;H340,H340-I340,0))))</f>
        <v>0</v>
      </c>
      <c r="K340" s="119" t="str">
        <f t="shared" si="7"/>
        <v>00007030000000000612</v>
      </c>
      <c r="L340" s="84" t="str">
        <f>C340&amp;D340&amp;E340&amp;F340&amp;G340</f>
        <v>00007030000000000612</v>
      </c>
    </row>
    <row r="341" spans="1:12" ht="12.75">
      <c r="A341" s="100" t="s">
        <v>349</v>
      </c>
      <c r="B341" s="101" t="s">
        <v>7</v>
      </c>
      <c r="C341" s="102" t="s">
        <v>68</v>
      </c>
      <c r="D341" s="125" t="s">
        <v>367</v>
      </c>
      <c r="E341" s="205" t="s">
        <v>145</v>
      </c>
      <c r="F341" s="206"/>
      <c r="G341" s="130" t="s">
        <v>13</v>
      </c>
      <c r="H341" s="97">
        <v>6935689</v>
      </c>
      <c r="I341" s="103">
        <v>5469328.42</v>
      </c>
      <c r="J341" s="104">
        <v>1466360.58</v>
      </c>
      <c r="K341" s="119" t="str">
        <f t="shared" si="7"/>
        <v>00007030000000000620</v>
      </c>
      <c r="L341" s="107" t="s">
        <v>370</v>
      </c>
    </row>
    <row r="342" spans="1:12" s="85" customFormat="1" ht="45">
      <c r="A342" s="80" t="s">
        <v>351</v>
      </c>
      <c r="B342" s="79" t="s">
        <v>7</v>
      </c>
      <c r="C342" s="122" t="s">
        <v>68</v>
      </c>
      <c r="D342" s="126" t="s">
        <v>367</v>
      </c>
      <c r="E342" s="153" t="s">
        <v>145</v>
      </c>
      <c r="F342" s="171"/>
      <c r="G342" s="123" t="s">
        <v>352</v>
      </c>
      <c r="H342" s="81">
        <v>4798041</v>
      </c>
      <c r="I342" s="82">
        <v>4119174.87</v>
      </c>
      <c r="J342" s="83">
        <f>IF(IF(H342="",0,H342)=0,0,(IF(H342&gt;0,IF(I342&gt;H342,0,H342-I342),IF(I342&gt;H342,H342-I342,0))))</f>
        <v>678866.13</v>
      </c>
      <c r="K342" s="119" t="str">
        <f t="shared" si="7"/>
        <v>00007030000000000621</v>
      </c>
      <c r="L342" s="84" t="str">
        <f>C342&amp;D342&amp;E342&amp;F342&amp;G342</f>
        <v>00007030000000000621</v>
      </c>
    </row>
    <row r="343" spans="1:12" s="85" customFormat="1" ht="12.75">
      <c r="A343" s="80" t="s">
        <v>353</v>
      </c>
      <c r="B343" s="79" t="s">
        <v>7</v>
      </c>
      <c r="C343" s="122" t="s">
        <v>68</v>
      </c>
      <c r="D343" s="126" t="s">
        <v>367</v>
      </c>
      <c r="E343" s="153" t="s">
        <v>145</v>
      </c>
      <c r="F343" s="171"/>
      <c r="G343" s="123" t="s">
        <v>354</v>
      </c>
      <c r="H343" s="81">
        <v>2137648</v>
      </c>
      <c r="I343" s="82">
        <v>1350153.55</v>
      </c>
      <c r="J343" s="83">
        <f>IF(IF(H343="",0,H343)=0,0,(IF(H343&gt;0,IF(I343&gt;H343,0,H343-I343),IF(I343&gt;H343,H343-I343,0))))</f>
        <v>787494.45</v>
      </c>
      <c r="K343" s="119" t="str">
        <f t="shared" si="7"/>
        <v>00007030000000000622</v>
      </c>
      <c r="L343" s="84" t="str">
        <f>C343&amp;D343&amp;E343&amp;F343&amp;G343</f>
        <v>00007030000000000622</v>
      </c>
    </row>
    <row r="344" spans="1:12" ht="12.75">
      <c r="A344" s="100" t="s">
        <v>371</v>
      </c>
      <c r="B344" s="101" t="s">
        <v>7</v>
      </c>
      <c r="C344" s="102" t="s">
        <v>68</v>
      </c>
      <c r="D344" s="125" t="s">
        <v>373</v>
      </c>
      <c r="E344" s="205" t="s">
        <v>145</v>
      </c>
      <c r="F344" s="206"/>
      <c r="G344" s="130" t="s">
        <v>68</v>
      </c>
      <c r="H344" s="97">
        <v>12522618.5</v>
      </c>
      <c r="I344" s="103">
        <v>8756371.08</v>
      </c>
      <c r="J344" s="104">
        <v>3766247.42</v>
      </c>
      <c r="K344" s="119" t="str">
        <f t="shared" si="7"/>
        <v>00007070000000000000</v>
      </c>
      <c r="L344" s="107" t="s">
        <v>372</v>
      </c>
    </row>
    <row r="345" spans="1:12" ht="22.5">
      <c r="A345" s="100" t="s">
        <v>167</v>
      </c>
      <c r="B345" s="101" t="s">
        <v>7</v>
      </c>
      <c r="C345" s="102" t="s">
        <v>68</v>
      </c>
      <c r="D345" s="125" t="s">
        <v>373</v>
      </c>
      <c r="E345" s="205" t="s">
        <v>145</v>
      </c>
      <c r="F345" s="206"/>
      <c r="G345" s="130" t="s">
        <v>7</v>
      </c>
      <c r="H345" s="97">
        <v>100300</v>
      </c>
      <c r="I345" s="103">
        <v>67636.13</v>
      </c>
      <c r="J345" s="104">
        <v>32663.87</v>
      </c>
      <c r="K345" s="119" t="str">
        <f t="shared" si="7"/>
        <v>00007070000000000200</v>
      </c>
      <c r="L345" s="107" t="s">
        <v>374</v>
      </c>
    </row>
    <row r="346" spans="1:12" ht="22.5">
      <c r="A346" s="100" t="s">
        <v>169</v>
      </c>
      <c r="B346" s="101" t="s">
        <v>7</v>
      </c>
      <c r="C346" s="102" t="s">
        <v>68</v>
      </c>
      <c r="D346" s="125" t="s">
        <v>373</v>
      </c>
      <c r="E346" s="205" t="s">
        <v>145</v>
      </c>
      <c r="F346" s="206"/>
      <c r="G346" s="130" t="s">
        <v>171</v>
      </c>
      <c r="H346" s="97">
        <v>100300</v>
      </c>
      <c r="I346" s="103">
        <v>67636.13</v>
      </c>
      <c r="J346" s="104">
        <v>32663.87</v>
      </c>
      <c r="K346" s="119" t="str">
        <f t="shared" si="7"/>
        <v>00007070000000000240</v>
      </c>
      <c r="L346" s="107" t="s">
        <v>375</v>
      </c>
    </row>
    <row r="347" spans="1:12" s="85" customFormat="1" ht="12.75">
      <c r="A347" s="80" t="s">
        <v>172</v>
      </c>
      <c r="B347" s="79" t="s">
        <v>7</v>
      </c>
      <c r="C347" s="122" t="s">
        <v>68</v>
      </c>
      <c r="D347" s="126" t="s">
        <v>373</v>
      </c>
      <c r="E347" s="153" t="s">
        <v>145</v>
      </c>
      <c r="F347" s="171"/>
      <c r="G347" s="123" t="s">
        <v>173</v>
      </c>
      <c r="H347" s="81">
        <v>100300</v>
      </c>
      <c r="I347" s="82">
        <v>67636.13</v>
      </c>
      <c r="J347" s="83">
        <f>IF(IF(H347="",0,H347)=0,0,(IF(H347&gt;0,IF(I347&gt;H347,0,H347-I347),IF(I347&gt;H347,H347-I347,0))))</f>
        <v>32663.87</v>
      </c>
      <c r="K347" s="119" t="str">
        <f t="shared" si="7"/>
        <v>00007070000000000244</v>
      </c>
      <c r="L347" s="84" t="str">
        <f>C347&amp;D347&amp;E347&amp;F347&amp;G347</f>
        <v>00007070000000000244</v>
      </c>
    </row>
    <row r="348" spans="1:12" ht="22.5">
      <c r="A348" s="100" t="s">
        <v>260</v>
      </c>
      <c r="B348" s="101" t="s">
        <v>7</v>
      </c>
      <c r="C348" s="102" t="s">
        <v>68</v>
      </c>
      <c r="D348" s="125" t="s">
        <v>373</v>
      </c>
      <c r="E348" s="205" t="s">
        <v>145</v>
      </c>
      <c r="F348" s="206"/>
      <c r="G348" s="130" t="s">
        <v>262</v>
      </c>
      <c r="H348" s="97">
        <v>12422318.5</v>
      </c>
      <c r="I348" s="103">
        <v>8688734.95</v>
      </c>
      <c r="J348" s="104">
        <v>3733583.55</v>
      </c>
      <c r="K348" s="119" t="str">
        <f t="shared" si="7"/>
        <v>00007070000000000600</v>
      </c>
      <c r="L348" s="107" t="s">
        <v>376</v>
      </c>
    </row>
    <row r="349" spans="1:12" ht="12.75">
      <c r="A349" s="100" t="s">
        <v>263</v>
      </c>
      <c r="B349" s="101" t="s">
        <v>7</v>
      </c>
      <c r="C349" s="102" t="s">
        <v>68</v>
      </c>
      <c r="D349" s="125" t="s">
        <v>373</v>
      </c>
      <c r="E349" s="205" t="s">
        <v>145</v>
      </c>
      <c r="F349" s="206"/>
      <c r="G349" s="130" t="s">
        <v>265</v>
      </c>
      <c r="H349" s="97">
        <v>7014139</v>
      </c>
      <c r="I349" s="103">
        <v>4419365.47</v>
      </c>
      <c r="J349" s="104">
        <v>2594773.53</v>
      </c>
      <c r="K349" s="119" t="str">
        <f t="shared" si="7"/>
        <v>00007070000000000610</v>
      </c>
      <c r="L349" s="107" t="s">
        <v>377</v>
      </c>
    </row>
    <row r="350" spans="1:12" s="85" customFormat="1" ht="45">
      <c r="A350" s="80" t="s">
        <v>325</v>
      </c>
      <c r="B350" s="79" t="s">
        <v>7</v>
      </c>
      <c r="C350" s="122" t="s">
        <v>68</v>
      </c>
      <c r="D350" s="126" t="s">
        <v>373</v>
      </c>
      <c r="E350" s="153" t="s">
        <v>145</v>
      </c>
      <c r="F350" s="171"/>
      <c r="G350" s="123" t="s">
        <v>326</v>
      </c>
      <c r="H350" s="81">
        <v>5125675</v>
      </c>
      <c r="I350" s="82">
        <v>4419365.47</v>
      </c>
      <c r="J350" s="83">
        <f>IF(IF(H350="",0,H350)=0,0,(IF(H350&gt;0,IF(I350&gt;H350,0,H350-I350),IF(I350&gt;H350,H350-I350,0))))</f>
        <v>706309.53</v>
      </c>
      <c r="K350" s="119" t="str">
        <f t="shared" si="7"/>
        <v>00007070000000000611</v>
      </c>
      <c r="L350" s="84" t="str">
        <f>C350&amp;D350&amp;E350&amp;F350&amp;G350</f>
        <v>00007070000000000611</v>
      </c>
    </row>
    <row r="351" spans="1:12" s="85" customFormat="1" ht="12.75">
      <c r="A351" s="80" t="s">
        <v>266</v>
      </c>
      <c r="B351" s="79" t="s">
        <v>7</v>
      </c>
      <c r="C351" s="122" t="s">
        <v>68</v>
      </c>
      <c r="D351" s="126" t="s">
        <v>373</v>
      </c>
      <c r="E351" s="153" t="s">
        <v>145</v>
      </c>
      <c r="F351" s="171"/>
      <c r="G351" s="123" t="s">
        <v>267</v>
      </c>
      <c r="H351" s="81">
        <v>1888464</v>
      </c>
      <c r="I351" s="82">
        <v>0</v>
      </c>
      <c r="J351" s="83">
        <f>IF(IF(H351="",0,H351)=0,0,(IF(H351&gt;0,IF(I351&gt;H351,0,H351-I351),IF(I351&gt;H351,H351-I351,0))))</f>
        <v>1888464</v>
      </c>
      <c r="K351" s="119" t="str">
        <f t="shared" si="7"/>
        <v>00007070000000000612</v>
      </c>
      <c r="L351" s="84" t="str">
        <f>C351&amp;D351&amp;E351&amp;F351&amp;G351</f>
        <v>00007070000000000612</v>
      </c>
    </row>
    <row r="352" spans="1:12" ht="12.75">
      <c r="A352" s="100" t="s">
        <v>349</v>
      </c>
      <c r="B352" s="101" t="s">
        <v>7</v>
      </c>
      <c r="C352" s="102" t="s">
        <v>68</v>
      </c>
      <c r="D352" s="125" t="s">
        <v>373</v>
      </c>
      <c r="E352" s="205" t="s">
        <v>145</v>
      </c>
      <c r="F352" s="206"/>
      <c r="G352" s="130" t="s">
        <v>13</v>
      </c>
      <c r="H352" s="97">
        <v>5408179.5</v>
      </c>
      <c r="I352" s="103">
        <v>4269369.48</v>
      </c>
      <c r="J352" s="104">
        <v>1138810.02</v>
      </c>
      <c r="K352" s="119" t="str">
        <f t="shared" si="7"/>
        <v>00007070000000000620</v>
      </c>
      <c r="L352" s="107" t="s">
        <v>378</v>
      </c>
    </row>
    <row r="353" spans="1:12" s="85" customFormat="1" ht="45">
      <c r="A353" s="80" t="s">
        <v>351</v>
      </c>
      <c r="B353" s="79" t="s">
        <v>7</v>
      </c>
      <c r="C353" s="122" t="s">
        <v>68</v>
      </c>
      <c r="D353" s="126" t="s">
        <v>373</v>
      </c>
      <c r="E353" s="153" t="s">
        <v>145</v>
      </c>
      <c r="F353" s="171"/>
      <c r="G353" s="123" t="s">
        <v>352</v>
      </c>
      <c r="H353" s="81">
        <v>5390644.5</v>
      </c>
      <c r="I353" s="82">
        <v>4252334.48</v>
      </c>
      <c r="J353" s="83">
        <f>IF(IF(H353="",0,H353)=0,0,(IF(H353&gt;0,IF(I353&gt;H353,0,H353-I353),IF(I353&gt;H353,H353-I353,0))))</f>
        <v>1138310.02</v>
      </c>
      <c r="K353" s="119" t="str">
        <f t="shared" si="7"/>
        <v>00007070000000000621</v>
      </c>
      <c r="L353" s="84" t="str">
        <f>C353&amp;D353&amp;E353&amp;F353&amp;G353</f>
        <v>00007070000000000621</v>
      </c>
    </row>
    <row r="354" spans="1:12" s="85" customFormat="1" ht="12.75">
      <c r="A354" s="80" t="s">
        <v>353</v>
      </c>
      <c r="B354" s="79" t="s">
        <v>7</v>
      </c>
      <c r="C354" s="122" t="s">
        <v>68</v>
      </c>
      <c r="D354" s="126" t="s">
        <v>373</v>
      </c>
      <c r="E354" s="153" t="s">
        <v>145</v>
      </c>
      <c r="F354" s="171"/>
      <c r="G354" s="123" t="s">
        <v>354</v>
      </c>
      <c r="H354" s="81">
        <v>17535</v>
      </c>
      <c r="I354" s="82">
        <v>17035</v>
      </c>
      <c r="J354" s="83">
        <f>IF(IF(H354="",0,H354)=0,0,(IF(H354&gt;0,IF(I354&gt;H354,0,H354-I354),IF(I354&gt;H354,H354-I354,0))))</f>
        <v>500</v>
      </c>
      <c r="K354" s="119" t="str">
        <f t="shared" si="7"/>
        <v>00007070000000000622</v>
      </c>
      <c r="L354" s="84" t="str">
        <f>C354&amp;D354&amp;E354&amp;F354&amp;G354</f>
        <v>00007070000000000622</v>
      </c>
    </row>
    <row r="355" spans="1:12" ht="12.75">
      <c r="A355" s="100" t="s">
        <v>379</v>
      </c>
      <c r="B355" s="101" t="s">
        <v>7</v>
      </c>
      <c r="C355" s="102" t="s">
        <v>68</v>
      </c>
      <c r="D355" s="125" t="s">
        <v>381</v>
      </c>
      <c r="E355" s="205" t="s">
        <v>145</v>
      </c>
      <c r="F355" s="206"/>
      <c r="G355" s="130" t="s">
        <v>68</v>
      </c>
      <c r="H355" s="97">
        <v>21673557</v>
      </c>
      <c r="I355" s="103">
        <v>18781849.05</v>
      </c>
      <c r="J355" s="104">
        <v>2891707.95</v>
      </c>
      <c r="K355" s="119" t="str">
        <f t="shared" si="7"/>
        <v>00007090000000000000</v>
      </c>
      <c r="L355" s="107" t="s">
        <v>380</v>
      </c>
    </row>
    <row r="356" spans="1:12" ht="56.25">
      <c r="A356" s="100" t="s">
        <v>150</v>
      </c>
      <c r="B356" s="101" t="s">
        <v>7</v>
      </c>
      <c r="C356" s="102" t="s">
        <v>68</v>
      </c>
      <c r="D356" s="125" t="s">
        <v>381</v>
      </c>
      <c r="E356" s="205" t="s">
        <v>145</v>
      </c>
      <c r="F356" s="206"/>
      <c r="G356" s="130" t="s">
        <v>152</v>
      </c>
      <c r="H356" s="97">
        <v>16997533</v>
      </c>
      <c r="I356" s="103">
        <v>14473793.17</v>
      </c>
      <c r="J356" s="104">
        <v>2523739.83</v>
      </c>
      <c r="K356" s="119" t="str">
        <f t="shared" si="7"/>
        <v>00007090000000000100</v>
      </c>
      <c r="L356" s="107" t="s">
        <v>382</v>
      </c>
    </row>
    <row r="357" spans="1:12" ht="12.75">
      <c r="A357" s="100" t="s">
        <v>383</v>
      </c>
      <c r="B357" s="101" t="s">
        <v>7</v>
      </c>
      <c r="C357" s="102" t="s">
        <v>68</v>
      </c>
      <c r="D357" s="125" t="s">
        <v>381</v>
      </c>
      <c r="E357" s="205" t="s">
        <v>145</v>
      </c>
      <c r="F357" s="206"/>
      <c r="G357" s="130" t="s">
        <v>385</v>
      </c>
      <c r="H357" s="97">
        <v>14001189</v>
      </c>
      <c r="I357" s="103">
        <v>12129852.26</v>
      </c>
      <c r="J357" s="104">
        <v>1871336.74</v>
      </c>
      <c r="K357" s="119" t="str">
        <f t="shared" si="7"/>
        <v>00007090000000000110</v>
      </c>
      <c r="L357" s="107" t="s">
        <v>384</v>
      </c>
    </row>
    <row r="358" spans="1:12" s="85" customFormat="1" ht="12.75">
      <c r="A358" s="80" t="s">
        <v>386</v>
      </c>
      <c r="B358" s="79" t="s">
        <v>7</v>
      </c>
      <c r="C358" s="122" t="s">
        <v>68</v>
      </c>
      <c r="D358" s="126" t="s">
        <v>381</v>
      </c>
      <c r="E358" s="153" t="s">
        <v>145</v>
      </c>
      <c r="F358" s="171"/>
      <c r="G358" s="123" t="s">
        <v>387</v>
      </c>
      <c r="H358" s="81">
        <v>10723240</v>
      </c>
      <c r="I358" s="82">
        <v>9166008.83</v>
      </c>
      <c r="J358" s="83">
        <f>IF(IF(H358="",0,H358)=0,0,(IF(H358&gt;0,IF(I358&gt;H358,0,H358-I358),IF(I358&gt;H358,H358-I358,0))))</f>
        <v>1557231.17</v>
      </c>
      <c r="K358" s="119" t="str">
        <f t="shared" si="7"/>
        <v>00007090000000000111</v>
      </c>
      <c r="L358" s="84" t="str">
        <f>C358&amp;D358&amp;E358&amp;F358&amp;G358</f>
        <v>00007090000000000111</v>
      </c>
    </row>
    <row r="359" spans="1:12" s="85" customFormat="1" ht="22.5">
      <c r="A359" s="80" t="s">
        <v>388</v>
      </c>
      <c r="B359" s="79" t="s">
        <v>7</v>
      </c>
      <c r="C359" s="122" t="s">
        <v>68</v>
      </c>
      <c r="D359" s="126" t="s">
        <v>381</v>
      </c>
      <c r="E359" s="153" t="s">
        <v>145</v>
      </c>
      <c r="F359" s="171"/>
      <c r="G359" s="123" t="s">
        <v>389</v>
      </c>
      <c r="H359" s="81">
        <v>31800</v>
      </c>
      <c r="I359" s="82">
        <v>16030</v>
      </c>
      <c r="J359" s="83">
        <f>IF(IF(H359="",0,H359)=0,0,(IF(H359&gt;0,IF(I359&gt;H359,0,H359-I359),IF(I359&gt;H359,H359-I359,0))))</f>
        <v>15770</v>
      </c>
      <c r="K359" s="119" t="str">
        <f t="shared" si="7"/>
        <v>00007090000000000112</v>
      </c>
      <c r="L359" s="84" t="str">
        <f>C359&amp;D359&amp;E359&amp;F359&amp;G359</f>
        <v>00007090000000000112</v>
      </c>
    </row>
    <row r="360" spans="1:12" s="85" customFormat="1" ht="45">
      <c r="A360" s="80" t="s">
        <v>390</v>
      </c>
      <c r="B360" s="79" t="s">
        <v>7</v>
      </c>
      <c r="C360" s="122" t="s">
        <v>68</v>
      </c>
      <c r="D360" s="126" t="s">
        <v>381</v>
      </c>
      <c r="E360" s="153" t="s">
        <v>145</v>
      </c>
      <c r="F360" s="171"/>
      <c r="G360" s="123" t="s">
        <v>391</v>
      </c>
      <c r="H360" s="81">
        <v>1365</v>
      </c>
      <c r="I360" s="82">
        <v>1365</v>
      </c>
      <c r="J360" s="83">
        <f>IF(IF(H360="",0,H360)=0,0,(IF(H360&gt;0,IF(I360&gt;H360,0,H360-I360),IF(I360&gt;H360,H360-I360,0))))</f>
        <v>0</v>
      </c>
      <c r="K360" s="119" t="str">
        <f t="shared" si="7"/>
        <v>00007090000000000113</v>
      </c>
      <c r="L360" s="84" t="str">
        <f>C360&amp;D360&amp;E360&amp;F360&amp;G360</f>
        <v>00007090000000000113</v>
      </c>
    </row>
    <row r="361" spans="1:12" s="85" customFormat="1" ht="33.75">
      <c r="A361" s="80" t="s">
        <v>392</v>
      </c>
      <c r="B361" s="79" t="s">
        <v>7</v>
      </c>
      <c r="C361" s="122" t="s">
        <v>68</v>
      </c>
      <c r="D361" s="126" t="s">
        <v>381</v>
      </c>
      <c r="E361" s="153" t="s">
        <v>145</v>
      </c>
      <c r="F361" s="171"/>
      <c r="G361" s="123" t="s">
        <v>393</v>
      </c>
      <c r="H361" s="81">
        <v>3244784</v>
      </c>
      <c r="I361" s="82">
        <v>2946448.43</v>
      </c>
      <c r="J361" s="83">
        <f>IF(IF(H361="",0,H361)=0,0,(IF(H361&gt;0,IF(I361&gt;H361,0,H361-I361),IF(I361&gt;H361,H361-I361,0))))</f>
        <v>298335.57</v>
      </c>
      <c r="K361" s="119" t="str">
        <f t="shared" si="7"/>
        <v>00007090000000000119</v>
      </c>
      <c r="L361" s="84" t="str">
        <f>C361&amp;D361&amp;E361&amp;F361&amp;G361</f>
        <v>00007090000000000119</v>
      </c>
    </row>
    <row r="362" spans="1:12" ht="22.5">
      <c r="A362" s="100" t="s">
        <v>153</v>
      </c>
      <c r="B362" s="101" t="s">
        <v>7</v>
      </c>
      <c r="C362" s="102" t="s">
        <v>68</v>
      </c>
      <c r="D362" s="125" t="s">
        <v>381</v>
      </c>
      <c r="E362" s="205" t="s">
        <v>145</v>
      </c>
      <c r="F362" s="206"/>
      <c r="G362" s="130" t="s">
        <v>155</v>
      </c>
      <c r="H362" s="97">
        <v>2996344</v>
      </c>
      <c r="I362" s="103">
        <v>2343940.91</v>
      </c>
      <c r="J362" s="104">
        <v>652403.09</v>
      </c>
      <c r="K362" s="119" t="str">
        <f t="shared" si="7"/>
        <v>00007090000000000120</v>
      </c>
      <c r="L362" s="107" t="s">
        <v>394</v>
      </c>
    </row>
    <row r="363" spans="1:12" s="85" customFormat="1" ht="22.5">
      <c r="A363" s="80" t="s">
        <v>156</v>
      </c>
      <c r="B363" s="79" t="s">
        <v>7</v>
      </c>
      <c r="C363" s="122" t="s">
        <v>68</v>
      </c>
      <c r="D363" s="126" t="s">
        <v>381</v>
      </c>
      <c r="E363" s="153" t="s">
        <v>145</v>
      </c>
      <c r="F363" s="171"/>
      <c r="G363" s="123" t="s">
        <v>157</v>
      </c>
      <c r="H363" s="81">
        <v>2174478</v>
      </c>
      <c r="I363" s="82">
        <v>1655552.05</v>
      </c>
      <c r="J363" s="83">
        <f>IF(IF(H363="",0,H363)=0,0,(IF(H363&gt;0,IF(I363&gt;H363,0,H363-I363),IF(I363&gt;H363,H363-I363,0))))</f>
        <v>518925.95</v>
      </c>
      <c r="K363" s="119" t="str">
        <f t="shared" si="7"/>
        <v>00007090000000000121</v>
      </c>
      <c r="L363" s="84" t="str">
        <f>C363&amp;D363&amp;E363&amp;F363&amp;G363</f>
        <v>00007090000000000121</v>
      </c>
    </row>
    <row r="364" spans="1:12" s="85" customFormat="1" ht="33.75">
      <c r="A364" s="80" t="s">
        <v>158</v>
      </c>
      <c r="B364" s="79" t="s">
        <v>7</v>
      </c>
      <c r="C364" s="122" t="s">
        <v>68</v>
      </c>
      <c r="D364" s="126" t="s">
        <v>381</v>
      </c>
      <c r="E364" s="153" t="s">
        <v>145</v>
      </c>
      <c r="F364" s="171"/>
      <c r="G364" s="123" t="s">
        <v>159</v>
      </c>
      <c r="H364" s="81">
        <v>165200</v>
      </c>
      <c r="I364" s="82">
        <v>163900</v>
      </c>
      <c r="J364" s="83">
        <f>IF(IF(H364="",0,H364)=0,0,(IF(H364&gt;0,IF(I364&gt;H364,0,H364-I364),IF(I364&gt;H364,H364-I364,0))))</f>
        <v>1300</v>
      </c>
      <c r="K364" s="119" t="str">
        <f t="shared" si="7"/>
        <v>00007090000000000122</v>
      </c>
      <c r="L364" s="84" t="str">
        <f>C364&amp;D364&amp;E364&amp;F364&amp;G364</f>
        <v>00007090000000000122</v>
      </c>
    </row>
    <row r="365" spans="1:12" s="85" customFormat="1" ht="33.75">
      <c r="A365" s="80" t="s">
        <v>160</v>
      </c>
      <c r="B365" s="79" t="s">
        <v>7</v>
      </c>
      <c r="C365" s="122" t="s">
        <v>68</v>
      </c>
      <c r="D365" s="126" t="s">
        <v>381</v>
      </c>
      <c r="E365" s="153" t="s">
        <v>145</v>
      </c>
      <c r="F365" s="171"/>
      <c r="G365" s="123" t="s">
        <v>161</v>
      </c>
      <c r="H365" s="81">
        <v>656666</v>
      </c>
      <c r="I365" s="82">
        <v>524488.86</v>
      </c>
      <c r="J365" s="83">
        <f>IF(IF(H365="",0,H365)=0,0,(IF(H365&gt;0,IF(I365&gt;H365,0,H365-I365),IF(I365&gt;H365,H365-I365,0))))</f>
        <v>132177.14</v>
      </c>
      <c r="K365" s="119" t="str">
        <f t="shared" si="7"/>
        <v>00007090000000000129</v>
      </c>
      <c r="L365" s="84" t="str">
        <f>C365&amp;D365&amp;E365&amp;F365&amp;G365</f>
        <v>00007090000000000129</v>
      </c>
    </row>
    <row r="366" spans="1:12" ht="22.5">
      <c r="A366" s="100" t="s">
        <v>167</v>
      </c>
      <c r="B366" s="101" t="s">
        <v>7</v>
      </c>
      <c r="C366" s="102" t="s">
        <v>68</v>
      </c>
      <c r="D366" s="125" t="s">
        <v>381</v>
      </c>
      <c r="E366" s="205" t="s">
        <v>145</v>
      </c>
      <c r="F366" s="206"/>
      <c r="G366" s="130" t="s">
        <v>7</v>
      </c>
      <c r="H366" s="97">
        <v>4540380.07</v>
      </c>
      <c r="I366" s="103">
        <v>4221082.37</v>
      </c>
      <c r="J366" s="104">
        <v>319297.7</v>
      </c>
      <c r="K366" s="119" t="str">
        <f aca="true" t="shared" si="8" ref="K366:K429">C366&amp;D366&amp;E366&amp;F366&amp;G366</f>
        <v>00007090000000000200</v>
      </c>
      <c r="L366" s="107" t="s">
        <v>395</v>
      </c>
    </row>
    <row r="367" spans="1:12" ht="22.5">
      <c r="A367" s="100" t="s">
        <v>169</v>
      </c>
      <c r="B367" s="101" t="s">
        <v>7</v>
      </c>
      <c r="C367" s="102" t="s">
        <v>68</v>
      </c>
      <c r="D367" s="125" t="s">
        <v>381</v>
      </c>
      <c r="E367" s="205" t="s">
        <v>145</v>
      </c>
      <c r="F367" s="206"/>
      <c r="G367" s="130" t="s">
        <v>171</v>
      </c>
      <c r="H367" s="97">
        <v>4540380.07</v>
      </c>
      <c r="I367" s="103">
        <v>4221082.37</v>
      </c>
      <c r="J367" s="104">
        <v>319297.7</v>
      </c>
      <c r="K367" s="119" t="str">
        <f t="shared" si="8"/>
        <v>00007090000000000240</v>
      </c>
      <c r="L367" s="107" t="s">
        <v>396</v>
      </c>
    </row>
    <row r="368" spans="1:12" s="85" customFormat="1" ht="12.75">
      <c r="A368" s="80" t="s">
        <v>172</v>
      </c>
      <c r="B368" s="79" t="s">
        <v>7</v>
      </c>
      <c r="C368" s="122" t="s">
        <v>68</v>
      </c>
      <c r="D368" s="126" t="s">
        <v>381</v>
      </c>
      <c r="E368" s="153" t="s">
        <v>145</v>
      </c>
      <c r="F368" s="171"/>
      <c r="G368" s="123" t="s">
        <v>173</v>
      </c>
      <c r="H368" s="81">
        <v>3825605.07</v>
      </c>
      <c r="I368" s="82">
        <v>3617107.4</v>
      </c>
      <c r="J368" s="83">
        <f>IF(IF(H368="",0,H368)=0,0,(IF(H368&gt;0,IF(I368&gt;H368,0,H368-I368),IF(I368&gt;H368,H368-I368,0))))</f>
        <v>208497.67</v>
      </c>
      <c r="K368" s="119" t="str">
        <f t="shared" si="8"/>
        <v>00007090000000000244</v>
      </c>
      <c r="L368" s="84" t="str">
        <f>C368&amp;D368&amp;E368&amp;F368&amp;G368</f>
        <v>00007090000000000244</v>
      </c>
    </row>
    <row r="369" spans="1:12" s="85" customFormat="1" ht="12.75">
      <c r="A369" s="80" t="s">
        <v>189</v>
      </c>
      <c r="B369" s="79" t="s">
        <v>7</v>
      </c>
      <c r="C369" s="122" t="s">
        <v>68</v>
      </c>
      <c r="D369" s="126" t="s">
        <v>381</v>
      </c>
      <c r="E369" s="153" t="s">
        <v>145</v>
      </c>
      <c r="F369" s="171"/>
      <c r="G369" s="123" t="s">
        <v>190</v>
      </c>
      <c r="H369" s="81">
        <v>714775</v>
      </c>
      <c r="I369" s="82">
        <v>603974.97</v>
      </c>
      <c r="J369" s="83">
        <f>IF(IF(H369="",0,H369)=0,0,(IF(H369&gt;0,IF(I369&gt;H369,0,H369-I369),IF(I369&gt;H369,H369-I369,0))))</f>
        <v>110800.03</v>
      </c>
      <c r="K369" s="119" t="str">
        <f t="shared" si="8"/>
        <v>00007090000000000247</v>
      </c>
      <c r="L369" s="84" t="str">
        <f>C369&amp;D369&amp;E369&amp;F369&amp;G369</f>
        <v>00007090000000000247</v>
      </c>
    </row>
    <row r="370" spans="1:12" ht="12.75">
      <c r="A370" s="100" t="s">
        <v>174</v>
      </c>
      <c r="B370" s="101" t="s">
        <v>7</v>
      </c>
      <c r="C370" s="102" t="s">
        <v>68</v>
      </c>
      <c r="D370" s="125" t="s">
        <v>381</v>
      </c>
      <c r="E370" s="205" t="s">
        <v>145</v>
      </c>
      <c r="F370" s="206"/>
      <c r="G370" s="130" t="s">
        <v>176</v>
      </c>
      <c r="H370" s="97">
        <v>135643.93</v>
      </c>
      <c r="I370" s="103">
        <v>86973.51</v>
      </c>
      <c r="J370" s="104">
        <v>48670.42</v>
      </c>
      <c r="K370" s="119" t="str">
        <f t="shared" si="8"/>
        <v>00007090000000000800</v>
      </c>
      <c r="L370" s="107" t="s">
        <v>397</v>
      </c>
    </row>
    <row r="371" spans="1:12" ht="12.75">
      <c r="A371" s="100" t="s">
        <v>177</v>
      </c>
      <c r="B371" s="101" t="s">
        <v>7</v>
      </c>
      <c r="C371" s="102" t="s">
        <v>68</v>
      </c>
      <c r="D371" s="125" t="s">
        <v>381</v>
      </c>
      <c r="E371" s="205" t="s">
        <v>145</v>
      </c>
      <c r="F371" s="206"/>
      <c r="G371" s="130" t="s">
        <v>179</v>
      </c>
      <c r="H371" s="97">
        <v>135643.93</v>
      </c>
      <c r="I371" s="103">
        <v>86973.51</v>
      </c>
      <c r="J371" s="104">
        <v>48670.42</v>
      </c>
      <c r="K371" s="119" t="str">
        <f t="shared" si="8"/>
        <v>00007090000000000850</v>
      </c>
      <c r="L371" s="107" t="s">
        <v>398</v>
      </c>
    </row>
    <row r="372" spans="1:12" s="85" customFormat="1" ht="12.75">
      <c r="A372" s="80" t="s">
        <v>199</v>
      </c>
      <c r="B372" s="79" t="s">
        <v>7</v>
      </c>
      <c r="C372" s="122" t="s">
        <v>68</v>
      </c>
      <c r="D372" s="126" t="s">
        <v>381</v>
      </c>
      <c r="E372" s="153" t="s">
        <v>145</v>
      </c>
      <c r="F372" s="171"/>
      <c r="G372" s="123" t="s">
        <v>200</v>
      </c>
      <c r="H372" s="81">
        <v>80000</v>
      </c>
      <c r="I372" s="82">
        <v>35000</v>
      </c>
      <c r="J372" s="83">
        <f>IF(IF(H372="",0,H372)=0,0,(IF(H372&gt;0,IF(I372&gt;H372,0,H372-I372),IF(I372&gt;H372,H372-I372,0))))</f>
        <v>45000</v>
      </c>
      <c r="K372" s="119" t="str">
        <f t="shared" si="8"/>
        <v>00007090000000000852</v>
      </c>
      <c r="L372" s="84" t="str">
        <f>C372&amp;D372&amp;E372&amp;F372&amp;G372</f>
        <v>00007090000000000852</v>
      </c>
    </row>
    <row r="373" spans="1:12" s="85" customFormat="1" ht="12.75">
      <c r="A373" s="80" t="s">
        <v>180</v>
      </c>
      <c r="B373" s="79" t="s">
        <v>7</v>
      </c>
      <c r="C373" s="122" t="s">
        <v>68</v>
      </c>
      <c r="D373" s="126" t="s">
        <v>381</v>
      </c>
      <c r="E373" s="153" t="s">
        <v>145</v>
      </c>
      <c r="F373" s="171"/>
      <c r="G373" s="123" t="s">
        <v>181</v>
      </c>
      <c r="H373" s="81">
        <v>55643.93</v>
      </c>
      <c r="I373" s="82">
        <v>51973.51</v>
      </c>
      <c r="J373" s="83">
        <f>IF(IF(H373="",0,H373)=0,0,(IF(H373&gt;0,IF(I373&gt;H373,0,H373-I373),IF(I373&gt;H373,H373-I373,0))))</f>
        <v>3670.42</v>
      </c>
      <c r="K373" s="119" t="str">
        <f t="shared" si="8"/>
        <v>00007090000000000853</v>
      </c>
      <c r="L373" s="84" t="str">
        <f>C373&amp;D373&amp;E373&amp;F373&amp;G373</f>
        <v>00007090000000000853</v>
      </c>
    </row>
    <row r="374" spans="1:12" ht="12.75">
      <c r="A374" s="100" t="s">
        <v>399</v>
      </c>
      <c r="B374" s="101" t="s">
        <v>7</v>
      </c>
      <c r="C374" s="102" t="s">
        <v>68</v>
      </c>
      <c r="D374" s="125" t="s">
        <v>401</v>
      </c>
      <c r="E374" s="205" t="s">
        <v>145</v>
      </c>
      <c r="F374" s="206"/>
      <c r="G374" s="130" t="s">
        <v>68</v>
      </c>
      <c r="H374" s="97">
        <v>64893074.35</v>
      </c>
      <c r="I374" s="103">
        <v>54910765.03</v>
      </c>
      <c r="J374" s="104">
        <v>9982309.32</v>
      </c>
      <c r="K374" s="119" t="str">
        <f t="shared" si="8"/>
        <v>00008000000000000000</v>
      </c>
      <c r="L374" s="107" t="s">
        <v>400</v>
      </c>
    </row>
    <row r="375" spans="1:12" ht="12.75">
      <c r="A375" s="100" t="s">
        <v>402</v>
      </c>
      <c r="B375" s="101" t="s">
        <v>7</v>
      </c>
      <c r="C375" s="102" t="s">
        <v>68</v>
      </c>
      <c r="D375" s="125" t="s">
        <v>404</v>
      </c>
      <c r="E375" s="205" t="s">
        <v>145</v>
      </c>
      <c r="F375" s="206"/>
      <c r="G375" s="130" t="s">
        <v>68</v>
      </c>
      <c r="H375" s="97">
        <v>55472941.35</v>
      </c>
      <c r="I375" s="103">
        <v>46775722.39</v>
      </c>
      <c r="J375" s="104">
        <v>8697218.96</v>
      </c>
      <c r="K375" s="119" t="str">
        <f t="shared" si="8"/>
        <v>00008010000000000000</v>
      </c>
      <c r="L375" s="107" t="s">
        <v>403</v>
      </c>
    </row>
    <row r="376" spans="1:12" ht="22.5">
      <c r="A376" s="100" t="s">
        <v>167</v>
      </c>
      <c r="B376" s="101" t="s">
        <v>7</v>
      </c>
      <c r="C376" s="102" t="s">
        <v>68</v>
      </c>
      <c r="D376" s="125" t="s">
        <v>404</v>
      </c>
      <c r="E376" s="205" t="s">
        <v>145</v>
      </c>
      <c r="F376" s="206"/>
      <c r="G376" s="130" t="s">
        <v>7</v>
      </c>
      <c r="H376" s="97">
        <v>30000</v>
      </c>
      <c r="I376" s="103">
        <v>19555.65</v>
      </c>
      <c r="J376" s="104">
        <v>10444.35</v>
      </c>
      <c r="K376" s="119" t="str">
        <f t="shared" si="8"/>
        <v>00008010000000000200</v>
      </c>
      <c r="L376" s="107" t="s">
        <v>405</v>
      </c>
    </row>
    <row r="377" spans="1:12" ht="22.5">
      <c r="A377" s="100" t="s">
        <v>169</v>
      </c>
      <c r="B377" s="101" t="s">
        <v>7</v>
      </c>
      <c r="C377" s="102" t="s">
        <v>68</v>
      </c>
      <c r="D377" s="125" t="s">
        <v>404</v>
      </c>
      <c r="E377" s="205" t="s">
        <v>145</v>
      </c>
      <c r="F377" s="206"/>
      <c r="G377" s="130" t="s">
        <v>171</v>
      </c>
      <c r="H377" s="97">
        <v>30000</v>
      </c>
      <c r="I377" s="103">
        <v>19555.65</v>
      </c>
      <c r="J377" s="104">
        <v>10444.35</v>
      </c>
      <c r="K377" s="119" t="str">
        <f t="shared" si="8"/>
        <v>00008010000000000240</v>
      </c>
      <c r="L377" s="107" t="s">
        <v>406</v>
      </c>
    </row>
    <row r="378" spans="1:12" s="85" customFormat="1" ht="12.75">
      <c r="A378" s="80" t="s">
        <v>172</v>
      </c>
      <c r="B378" s="79" t="s">
        <v>7</v>
      </c>
      <c r="C378" s="122" t="s">
        <v>68</v>
      </c>
      <c r="D378" s="126" t="s">
        <v>404</v>
      </c>
      <c r="E378" s="153" t="s">
        <v>145</v>
      </c>
      <c r="F378" s="171"/>
      <c r="G378" s="123" t="s">
        <v>173</v>
      </c>
      <c r="H378" s="81">
        <v>30000</v>
      </c>
      <c r="I378" s="82">
        <v>19555.65</v>
      </c>
      <c r="J378" s="83">
        <f>IF(IF(H378="",0,H378)=0,0,(IF(H378&gt;0,IF(I378&gt;H378,0,H378-I378),IF(I378&gt;H378,H378-I378,0))))</f>
        <v>10444.35</v>
      </c>
      <c r="K378" s="119" t="str">
        <f t="shared" si="8"/>
        <v>00008010000000000244</v>
      </c>
      <c r="L378" s="84" t="str">
        <f>C378&amp;D378&amp;E378&amp;F378&amp;G378</f>
        <v>00008010000000000244</v>
      </c>
    </row>
    <row r="379" spans="1:12" ht="22.5">
      <c r="A379" s="100" t="s">
        <v>260</v>
      </c>
      <c r="B379" s="101" t="s">
        <v>7</v>
      </c>
      <c r="C379" s="102" t="s">
        <v>68</v>
      </c>
      <c r="D379" s="125" t="s">
        <v>404</v>
      </c>
      <c r="E379" s="205" t="s">
        <v>145</v>
      </c>
      <c r="F379" s="206"/>
      <c r="G379" s="130" t="s">
        <v>262</v>
      </c>
      <c r="H379" s="97">
        <v>55442941.35</v>
      </c>
      <c r="I379" s="103">
        <v>46756166.74</v>
      </c>
      <c r="J379" s="104">
        <v>8686774.61</v>
      </c>
      <c r="K379" s="119" t="str">
        <f t="shared" si="8"/>
        <v>00008010000000000600</v>
      </c>
      <c r="L379" s="107" t="s">
        <v>407</v>
      </c>
    </row>
    <row r="380" spans="1:12" ht="12.75">
      <c r="A380" s="100" t="s">
        <v>263</v>
      </c>
      <c r="B380" s="101" t="s">
        <v>7</v>
      </c>
      <c r="C380" s="102" t="s">
        <v>68</v>
      </c>
      <c r="D380" s="125" t="s">
        <v>404</v>
      </c>
      <c r="E380" s="205" t="s">
        <v>145</v>
      </c>
      <c r="F380" s="206"/>
      <c r="G380" s="130" t="s">
        <v>265</v>
      </c>
      <c r="H380" s="97">
        <v>43775561.35</v>
      </c>
      <c r="I380" s="103">
        <v>36724699.72</v>
      </c>
      <c r="J380" s="104">
        <v>7050861.63</v>
      </c>
      <c r="K380" s="119" t="str">
        <f t="shared" si="8"/>
        <v>00008010000000000610</v>
      </c>
      <c r="L380" s="107" t="s">
        <v>408</v>
      </c>
    </row>
    <row r="381" spans="1:12" s="85" customFormat="1" ht="45">
      <c r="A381" s="80" t="s">
        <v>325</v>
      </c>
      <c r="B381" s="79" t="s">
        <v>7</v>
      </c>
      <c r="C381" s="122" t="s">
        <v>68</v>
      </c>
      <c r="D381" s="126" t="s">
        <v>404</v>
      </c>
      <c r="E381" s="153" t="s">
        <v>145</v>
      </c>
      <c r="F381" s="171"/>
      <c r="G381" s="123" t="s">
        <v>326</v>
      </c>
      <c r="H381" s="81">
        <v>37356651.03</v>
      </c>
      <c r="I381" s="82">
        <v>30695590.7</v>
      </c>
      <c r="J381" s="83">
        <f>IF(IF(H381="",0,H381)=0,0,(IF(H381&gt;0,IF(I381&gt;H381,0,H381-I381),IF(I381&gt;H381,H381-I381,0))))</f>
        <v>6661060.33</v>
      </c>
      <c r="K381" s="119" t="str">
        <f t="shared" si="8"/>
        <v>00008010000000000611</v>
      </c>
      <c r="L381" s="84" t="str">
        <f>C381&amp;D381&amp;E381&amp;F381&amp;G381</f>
        <v>00008010000000000611</v>
      </c>
    </row>
    <row r="382" spans="1:12" s="85" customFormat="1" ht="12.75">
      <c r="A382" s="80" t="s">
        <v>266</v>
      </c>
      <c r="B382" s="79" t="s">
        <v>7</v>
      </c>
      <c r="C382" s="122" t="s">
        <v>68</v>
      </c>
      <c r="D382" s="126" t="s">
        <v>404</v>
      </c>
      <c r="E382" s="153" t="s">
        <v>145</v>
      </c>
      <c r="F382" s="171"/>
      <c r="G382" s="123" t="s">
        <v>267</v>
      </c>
      <c r="H382" s="81">
        <v>6418910.32</v>
      </c>
      <c r="I382" s="82">
        <v>6029109.02</v>
      </c>
      <c r="J382" s="83">
        <f>IF(IF(H382="",0,H382)=0,0,(IF(H382&gt;0,IF(I382&gt;H382,0,H382-I382),IF(I382&gt;H382,H382-I382,0))))</f>
        <v>389801.3</v>
      </c>
      <c r="K382" s="119" t="str">
        <f t="shared" si="8"/>
        <v>00008010000000000612</v>
      </c>
      <c r="L382" s="84" t="str">
        <f>C382&amp;D382&amp;E382&amp;F382&amp;G382</f>
        <v>00008010000000000612</v>
      </c>
    </row>
    <row r="383" spans="1:12" ht="12.75">
      <c r="A383" s="100" t="s">
        <v>349</v>
      </c>
      <c r="B383" s="101" t="s">
        <v>7</v>
      </c>
      <c r="C383" s="102" t="s">
        <v>68</v>
      </c>
      <c r="D383" s="125" t="s">
        <v>404</v>
      </c>
      <c r="E383" s="205" t="s">
        <v>145</v>
      </c>
      <c r="F383" s="206"/>
      <c r="G383" s="130" t="s">
        <v>13</v>
      </c>
      <c r="H383" s="97">
        <v>11667380</v>
      </c>
      <c r="I383" s="103">
        <v>10031467.02</v>
      </c>
      <c r="J383" s="104">
        <v>1635912.98</v>
      </c>
      <c r="K383" s="119" t="str">
        <f t="shared" si="8"/>
        <v>00008010000000000620</v>
      </c>
      <c r="L383" s="107" t="s">
        <v>409</v>
      </c>
    </row>
    <row r="384" spans="1:12" s="85" customFormat="1" ht="45">
      <c r="A384" s="80" t="s">
        <v>351</v>
      </c>
      <c r="B384" s="79" t="s">
        <v>7</v>
      </c>
      <c r="C384" s="122" t="s">
        <v>68</v>
      </c>
      <c r="D384" s="126" t="s">
        <v>404</v>
      </c>
      <c r="E384" s="153" t="s">
        <v>145</v>
      </c>
      <c r="F384" s="171"/>
      <c r="G384" s="123" t="s">
        <v>352</v>
      </c>
      <c r="H384" s="81">
        <v>10233022</v>
      </c>
      <c r="I384" s="82">
        <v>8597109.02</v>
      </c>
      <c r="J384" s="83">
        <f>IF(IF(H384="",0,H384)=0,0,(IF(H384&gt;0,IF(I384&gt;H384,0,H384-I384),IF(I384&gt;H384,H384-I384,0))))</f>
        <v>1635912.98</v>
      </c>
      <c r="K384" s="119" t="str">
        <f t="shared" si="8"/>
        <v>00008010000000000621</v>
      </c>
      <c r="L384" s="84" t="str">
        <f>C384&amp;D384&amp;E384&amp;F384&amp;G384</f>
        <v>00008010000000000621</v>
      </c>
    </row>
    <row r="385" spans="1:12" s="85" customFormat="1" ht="12.75">
      <c r="A385" s="80" t="s">
        <v>353</v>
      </c>
      <c r="B385" s="79" t="s">
        <v>7</v>
      </c>
      <c r="C385" s="122" t="s">
        <v>68</v>
      </c>
      <c r="D385" s="126" t="s">
        <v>404</v>
      </c>
      <c r="E385" s="153" t="s">
        <v>145</v>
      </c>
      <c r="F385" s="171"/>
      <c r="G385" s="123" t="s">
        <v>354</v>
      </c>
      <c r="H385" s="81">
        <v>1434358</v>
      </c>
      <c r="I385" s="82">
        <v>1434358</v>
      </c>
      <c r="J385" s="83">
        <f>IF(IF(H385="",0,H385)=0,0,(IF(H385&gt;0,IF(I385&gt;H385,0,H385-I385),IF(I385&gt;H385,H385-I385,0))))</f>
        <v>0</v>
      </c>
      <c r="K385" s="119" t="str">
        <f t="shared" si="8"/>
        <v>00008010000000000622</v>
      </c>
      <c r="L385" s="84" t="str">
        <f>C385&amp;D385&amp;E385&amp;F385&amp;G385</f>
        <v>00008010000000000622</v>
      </c>
    </row>
    <row r="386" spans="1:12" ht="12.75">
      <c r="A386" s="100" t="s">
        <v>410</v>
      </c>
      <c r="B386" s="101" t="s">
        <v>7</v>
      </c>
      <c r="C386" s="102" t="s">
        <v>68</v>
      </c>
      <c r="D386" s="125" t="s">
        <v>412</v>
      </c>
      <c r="E386" s="205" t="s">
        <v>145</v>
      </c>
      <c r="F386" s="206"/>
      <c r="G386" s="130" t="s">
        <v>68</v>
      </c>
      <c r="H386" s="97">
        <v>9420133</v>
      </c>
      <c r="I386" s="103">
        <v>8135042.64</v>
      </c>
      <c r="J386" s="104">
        <v>1285090.36</v>
      </c>
      <c r="K386" s="119" t="str">
        <f t="shared" si="8"/>
        <v>00008040000000000000</v>
      </c>
      <c r="L386" s="107" t="s">
        <v>411</v>
      </c>
    </row>
    <row r="387" spans="1:12" ht="56.25">
      <c r="A387" s="100" t="s">
        <v>150</v>
      </c>
      <c r="B387" s="101" t="s">
        <v>7</v>
      </c>
      <c r="C387" s="102" t="s">
        <v>68</v>
      </c>
      <c r="D387" s="125" t="s">
        <v>412</v>
      </c>
      <c r="E387" s="205" t="s">
        <v>145</v>
      </c>
      <c r="F387" s="206"/>
      <c r="G387" s="130" t="s">
        <v>152</v>
      </c>
      <c r="H387" s="97">
        <v>8764433</v>
      </c>
      <c r="I387" s="103">
        <v>7527133.21</v>
      </c>
      <c r="J387" s="104">
        <v>1237299.79</v>
      </c>
      <c r="K387" s="119" t="str">
        <f t="shared" si="8"/>
        <v>00008040000000000100</v>
      </c>
      <c r="L387" s="107" t="s">
        <v>413</v>
      </c>
    </row>
    <row r="388" spans="1:12" ht="12.75">
      <c r="A388" s="100" t="s">
        <v>383</v>
      </c>
      <c r="B388" s="101" t="s">
        <v>7</v>
      </c>
      <c r="C388" s="102" t="s">
        <v>68</v>
      </c>
      <c r="D388" s="125" t="s">
        <v>412</v>
      </c>
      <c r="E388" s="205" t="s">
        <v>145</v>
      </c>
      <c r="F388" s="206"/>
      <c r="G388" s="130" t="s">
        <v>385</v>
      </c>
      <c r="H388" s="97">
        <v>6315300</v>
      </c>
      <c r="I388" s="103">
        <v>5493165.69</v>
      </c>
      <c r="J388" s="104">
        <v>822134.31</v>
      </c>
      <c r="K388" s="119" t="str">
        <f t="shared" si="8"/>
        <v>00008040000000000110</v>
      </c>
      <c r="L388" s="107" t="s">
        <v>414</v>
      </c>
    </row>
    <row r="389" spans="1:12" s="85" customFormat="1" ht="12.75">
      <c r="A389" s="80" t="s">
        <v>386</v>
      </c>
      <c r="B389" s="79" t="s">
        <v>7</v>
      </c>
      <c r="C389" s="122" t="s">
        <v>68</v>
      </c>
      <c r="D389" s="126" t="s">
        <v>412</v>
      </c>
      <c r="E389" s="153" t="s">
        <v>145</v>
      </c>
      <c r="F389" s="171"/>
      <c r="G389" s="123" t="s">
        <v>387</v>
      </c>
      <c r="H389" s="81">
        <v>4848600</v>
      </c>
      <c r="I389" s="82">
        <v>4192672.16</v>
      </c>
      <c r="J389" s="83">
        <f>IF(IF(H389="",0,H389)=0,0,(IF(H389&gt;0,IF(I389&gt;H389,0,H389-I389),IF(I389&gt;H389,H389-I389,0))))</f>
        <v>655927.84</v>
      </c>
      <c r="K389" s="119" t="str">
        <f t="shared" si="8"/>
        <v>00008040000000000111</v>
      </c>
      <c r="L389" s="84" t="str">
        <f>C389&amp;D389&amp;E389&amp;F389&amp;G389</f>
        <v>00008040000000000111</v>
      </c>
    </row>
    <row r="390" spans="1:12" s="85" customFormat="1" ht="22.5">
      <c r="A390" s="80" t="s">
        <v>388</v>
      </c>
      <c r="B390" s="79" t="s">
        <v>7</v>
      </c>
      <c r="C390" s="122" t="s">
        <v>68</v>
      </c>
      <c r="D390" s="126" t="s">
        <v>412</v>
      </c>
      <c r="E390" s="153" t="s">
        <v>145</v>
      </c>
      <c r="F390" s="171"/>
      <c r="G390" s="123" t="s">
        <v>389</v>
      </c>
      <c r="H390" s="81">
        <v>2400</v>
      </c>
      <c r="I390" s="82">
        <v>2300</v>
      </c>
      <c r="J390" s="83">
        <f>IF(IF(H390="",0,H390)=0,0,(IF(H390&gt;0,IF(I390&gt;H390,0,H390-I390),IF(I390&gt;H390,H390-I390,0))))</f>
        <v>100</v>
      </c>
      <c r="K390" s="119" t="str">
        <f t="shared" si="8"/>
        <v>00008040000000000112</v>
      </c>
      <c r="L390" s="84" t="str">
        <f>C390&amp;D390&amp;E390&amp;F390&amp;G390</f>
        <v>00008040000000000112</v>
      </c>
    </row>
    <row r="391" spans="1:12" s="85" customFormat="1" ht="33.75">
      <c r="A391" s="80" t="s">
        <v>392</v>
      </c>
      <c r="B391" s="79" t="s">
        <v>7</v>
      </c>
      <c r="C391" s="122" t="s">
        <v>68</v>
      </c>
      <c r="D391" s="126" t="s">
        <v>412</v>
      </c>
      <c r="E391" s="153" t="s">
        <v>145</v>
      </c>
      <c r="F391" s="171"/>
      <c r="G391" s="123" t="s">
        <v>393</v>
      </c>
      <c r="H391" s="81">
        <v>1464300</v>
      </c>
      <c r="I391" s="82">
        <v>1298193.53</v>
      </c>
      <c r="J391" s="83">
        <f>IF(IF(H391="",0,H391)=0,0,(IF(H391&gt;0,IF(I391&gt;H391,0,H391-I391),IF(I391&gt;H391,H391-I391,0))))</f>
        <v>166106.47</v>
      </c>
      <c r="K391" s="119" t="str">
        <f t="shared" si="8"/>
        <v>00008040000000000119</v>
      </c>
      <c r="L391" s="84" t="str">
        <f>C391&amp;D391&amp;E391&amp;F391&amp;G391</f>
        <v>00008040000000000119</v>
      </c>
    </row>
    <row r="392" spans="1:12" ht="22.5">
      <c r="A392" s="100" t="s">
        <v>153</v>
      </c>
      <c r="B392" s="101" t="s">
        <v>7</v>
      </c>
      <c r="C392" s="102" t="s">
        <v>68</v>
      </c>
      <c r="D392" s="125" t="s">
        <v>412</v>
      </c>
      <c r="E392" s="205" t="s">
        <v>145</v>
      </c>
      <c r="F392" s="206"/>
      <c r="G392" s="130" t="s">
        <v>155</v>
      </c>
      <c r="H392" s="97">
        <v>2449133</v>
      </c>
      <c r="I392" s="103">
        <v>2033967.52</v>
      </c>
      <c r="J392" s="104">
        <v>415165.48</v>
      </c>
      <c r="K392" s="119" t="str">
        <f t="shared" si="8"/>
        <v>00008040000000000120</v>
      </c>
      <c r="L392" s="107" t="s">
        <v>415</v>
      </c>
    </row>
    <row r="393" spans="1:12" s="85" customFormat="1" ht="22.5">
      <c r="A393" s="80" t="s">
        <v>156</v>
      </c>
      <c r="B393" s="79" t="s">
        <v>7</v>
      </c>
      <c r="C393" s="122" t="s">
        <v>68</v>
      </c>
      <c r="D393" s="126" t="s">
        <v>412</v>
      </c>
      <c r="E393" s="153" t="s">
        <v>145</v>
      </c>
      <c r="F393" s="171"/>
      <c r="G393" s="123" t="s">
        <v>157</v>
      </c>
      <c r="H393" s="81">
        <v>1788806</v>
      </c>
      <c r="I393" s="82">
        <v>1463958.87</v>
      </c>
      <c r="J393" s="83">
        <f>IF(IF(H393="",0,H393)=0,0,(IF(H393&gt;0,IF(I393&gt;H393,0,H393-I393),IF(I393&gt;H393,H393-I393,0))))</f>
        <v>324847.13</v>
      </c>
      <c r="K393" s="119" t="str">
        <f t="shared" si="8"/>
        <v>00008040000000000121</v>
      </c>
      <c r="L393" s="84" t="str">
        <f>C393&amp;D393&amp;E393&amp;F393&amp;G393</f>
        <v>00008040000000000121</v>
      </c>
    </row>
    <row r="394" spans="1:12" s="85" customFormat="1" ht="33.75">
      <c r="A394" s="80" t="s">
        <v>158</v>
      </c>
      <c r="B394" s="79" t="s">
        <v>7</v>
      </c>
      <c r="C394" s="122" t="s">
        <v>68</v>
      </c>
      <c r="D394" s="126" t="s">
        <v>412</v>
      </c>
      <c r="E394" s="153" t="s">
        <v>145</v>
      </c>
      <c r="F394" s="171"/>
      <c r="G394" s="123" t="s">
        <v>159</v>
      </c>
      <c r="H394" s="81">
        <v>120200</v>
      </c>
      <c r="I394" s="82">
        <v>120150</v>
      </c>
      <c r="J394" s="83">
        <f>IF(IF(H394="",0,H394)=0,0,(IF(H394&gt;0,IF(I394&gt;H394,0,H394-I394),IF(I394&gt;H394,H394-I394,0))))</f>
        <v>50</v>
      </c>
      <c r="K394" s="119" t="str">
        <f t="shared" si="8"/>
        <v>00008040000000000122</v>
      </c>
      <c r="L394" s="84" t="str">
        <f>C394&amp;D394&amp;E394&amp;F394&amp;G394</f>
        <v>00008040000000000122</v>
      </c>
    </row>
    <row r="395" spans="1:12" s="85" customFormat="1" ht="33.75">
      <c r="A395" s="80" t="s">
        <v>160</v>
      </c>
      <c r="B395" s="79" t="s">
        <v>7</v>
      </c>
      <c r="C395" s="122" t="s">
        <v>68</v>
      </c>
      <c r="D395" s="126" t="s">
        <v>412</v>
      </c>
      <c r="E395" s="153" t="s">
        <v>145</v>
      </c>
      <c r="F395" s="171"/>
      <c r="G395" s="123" t="s">
        <v>161</v>
      </c>
      <c r="H395" s="81">
        <v>540127</v>
      </c>
      <c r="I395" s="82">
        <v>449858.65</v>
      </c>
      <c r="J395" s="83">
        <f>IF(IF(H395="",0,H395)=0,0,(IF(H395&gt;0,IF(I395&gt;H395,0,H395-I395),IF(I395&gt;H395,H395-I395,0))))</f>
        <v>90268.35</v>
      </c>
      <c r="K395" s="119" t="str">
        <f t="shared" si="8"/>
        <v>00008040000000000129</v>
      </c>
      <c r="L395" s="84" t="str">
        <f>C395&amp;D395&amp;E395&amp;F395&amp;G395</f>
        <v>00008040000000000129</v>
      </c>
    </row>
    <row r="396" spans="1:12" ht="22.5">
      <c r="A396" s="100" t="s">
        <v>167</v>
      </c>
      <c r="B396" s="101" t="s">
        <v>7</v>
      </c>
      <c r="C396" s="102" t="s">
        <v>68</v>
      </c>
      <c r="D396" s="125" t="s">
        <v>412</v>
      </c>
      <c r="E396" s="205" t="s">
        <v>145</v>
      </c>
      <c r="F396" s="206"/>
      <c r="G396" s="130" t="s">
        <v>7</v>
      </c>
      <c r="H396" s="97">
        <v>652700</v>
      </c>
      <c r="I396" s="103">
        <v>607861.87</v>
      </c>
      <c r="J396" s="104">
        <v>44838.13</v>
      </c>
      <c r="K396" s="119" t="str">
        <f t="shared" si="8"/>
        <v>00008040000000000200</v>
      </c>
      <c r="L396" s="107" t="s">
        <v>416</v>
      </c>
    </row>
    <row r="397" spans="1:12" ht="22.5">
      <c r="A397" s="100" t="s">
        <v>169</v>
      </c>
      <c r="B397" s="101" t="s">
        <v>7</v>
      </c>
      <c r="C397" s="102" t="s">
        <v>68</v>
      </c>
      <c r="D397" s="125" t="s">
        <v>412</v>
      </c>
      <c r="E397" s="205" t="s">
        <v>145</v>
      </c>
      <c r="F397" s="206"/>
      <c r="G397" s="130" t="s">
        <v>171</v>
      </c>
      <c r="H397" s="97">
        <v>652700</v>
      </c>
      <c r="I397" s="103">
        <v>607861.87</v>
      </c>
      <c r="J397" s="104">
        <v>44838.13</v>
      </c>
      <c r="K397" s="119" t="str">
        <f t="shared" si="8"/>
        <v>00008040000000000240</v>
      </c>
      <c r="L397" s="107" t="s">
        <v>417</v>
      </c>
    </row>
    <row r="398" spans="1:12" s="85" customFormat="1" ht="12.75">
      <c r="A398" s="80" t="s">
        <v>172</v>
      </c>
      <c r="B398" s="79" t="s">
        <v>7</v>
      </c>
      <c r="C398" s="122" t="s">
        <v>68</v>
      </c>
      <c r="D398" s="126" t="s">
        <v>412</v>
      </c>
      <c r="E398" s="153" t="s">
        <v>145</v>
      </c>
      <c r="F398" s="171"/>
      <c r="G398" s="123" t="s">
        <v>173</v>
      </c>
      <c r="H398" s="81">
        <v>349800</v>
      </c>
      <c r="I398" s="82">
        <v>325816.7</v>
      </c>
      <c r="J398" s="83">
        <f>IF(IF(H398="",0,H398)=0,0,(IF(H398&gt;0,IF(I398&gt;H398,0,H398-I398),IF(I398&gt;H398,H398-I398,0))))</f>
        <v>23983.3</v>
      </c>
      <c r="K398" s="119" t="str">
        <f t="shared" si="8"/>
        <v>00008040000000000244</v>
      </c>
      <c r="L398" s="84" t="str">
        <f>C398&amp;D398&amp;E398&amp;F398&amp;G398</f>
        <v>00008040000000000244</v>
      </c>
    </row>
    <row r="399" spans="1:12" s="85" customFormat="1" ht="12.75">
      <c r="A399" s="80" t="s">
        <v>189</v>
      </c>
      <c r="B399" s="79" t="s">
        <v>7</v>
      </c>
      <c r="C399" s="122" t="s">
        <v>68</v>
      </c>
      <c r="D399" s="126" t="s">
        <v>412</v>
      </c>
      <c r="E399" s="153" t="s">
        <v>145</v>
      </c>
      <c r="F399" s="171"/>
      <c r="G399" s="123" t="s">
        <v>190</v>
      </c>
      <c r="H399" s="81">
        <v>302900</v>
      </c>
      <c r="I399" s="82">
        <v>282045.17</v>
      </c>
      <c r="J399" s="83">
        <f>IF(IF(H399="",0,H399)=0,0,(IF(H399&gt;0,IF(I399&gt;H399,0,H399-I399),IF(I399&gt;H399,H399-I399,0))))</f>
        <v>20854.83</v>
      </c>
      <c r="K399" s="119" t="str">
        <f t="shared" si="8"/>
        <v>00008040000000000247</v>
      </c>
      <c r="L399" s="84" t="str">
        <f>C399&amp;D399&amp;E399&amp;F399&amp;G399</f>
        <v>00008040000000000247</v>
      </c>
    </row>
    <row r="400" spans="1:12" ht="12.75">
      <c r="A400" s="100" t="s">
        <v>174</v>
      </c>
      <c r="B400" s="101" t="s">
        <v>7</v>
      </c>
      <c r="C400" s="102" t="s">
        <v>68</v>
      </c>
      <c r="D400" s="125" t="s">
        <v>412</v>
      </c>
      <c r="E400" s="205" t="s">
        <v>145</v>
      </c>
      <c r="F400" s="206"/>
      <c r="G400" s="130" t="s">
        <v>176</v>
      </c>
      <c r="H400" s="97">
        <v>3000</v>
      </c>
      <c r="I400" s="103">
        <v>47.56</v>
      </c>
      <c r="J400" s="104">
        <v>2952.44</v>
      </c>
      <c r="K400" s="119" t="str">
        <f t="shared" si="8"/>
        <v>00008040000000000800</v>
      </c>
      <c r="L400" s="107" t="s">
        <v>418</v>
      </c>
    </row>
    <row r="401" spans="1:12" ht="12.75">
      <c r="A401" s="100" t="s">
        <v>237</v>
      </c>
      <c r="B401" s="101" t="s">
        <v>7</v>
      </c>
      <c r="C401" s="102" t="s">
        <v>68</v>
      </c>
      <c r="D401" s="125" t="s">
        <v>412</v>
      </c>
      <c r="E401" s="205" t="s">
        <v>145</v>
      </c>
      <c r="F401" s="206"/>
      <c r="G401" s="130" t="s">
        <v>239</v>
      </c>
      <c r="H401" s="97">
        <v>500</v>
      </c>
      <c r="I401" s="103">
        <v>0</v>
      </c>
      <c r="J401" s="104">
        <v>500</v>
      </c>
      <c r="K401" s="119" t="str">
        <f t="shared" si="8"/>
        <v>00008040000000000830</v>
      </c>
      <c r="L401" s="107" t="s">
        <v>419</v>
      </c>
    </row>
    <row r="402" spans="1:12" s="85" customFormat="1" ht="22.5">
      <c r="A402" s="80" t="s">
        <v>240</v>
      </c>
      <c r="B402" s="79" t="s">
        <v>7</v>
      </c>
      <c r="C402" s="122" t="s">
        <v>68</v>
      </c>
      <c r="D402" s="126" t="s">
        <v>412</v>
      </c>
      <c r="E402" s="153" t="s">
        <v>145</v>
      </c>
      <c r="F402" s="171"/>
      <c r="G402" s="123" t="s">
        <v>241</v>
      </c>
      <c r="H402" s="81">
        <v>500</v>
      </c>
      <c r="I402" s="82">
        <v>0</v>
      </c>
      <c r="J402" s="83">
        <f>IF(IF(H402="",0,H402)=0,0,(IF(H402&gt;0,IF(I402&gt;H402,0,H402-I402),IF(I402&gt;H402,H402-I402,0))))</f>
        <v>500</v>
      </c>
      <c r="K402" s="119" t="str">
        <f t="shared" si="8"/>
        <v>00008040000000000831</v>
      </c>
      <c r="L402" s="84" t="str">
        <f>C402&amp;D402&amp;E402&amp;F402&amp;G402</f>
        <v>00008040000000000831</v>
      </c>
    </row>
    <row r="403" spans="1:12" ht="12.75">
      <c r="A403" s="100" t="s">
        <v>177</v>
      </c>
      <c r="B403" s="101" t="s">
        <v>7</v>
      </c>
      <c r="C403" s="102" t="s">
        <v>68</v>
      </c>
      <c r="D403" s="125" t="s">
        <v>412</v>
      </c>
      <c r="E403" s="205" t="s">
        <v>145</v>
      </c>
      <c r="F403" s="206"/>
      <c r="G403" s="130" t="s">
        <v>179</v>
      </c>
      <c r="H403" s="97">
        <v>2500</v>
      </c>
      <c r="I403" s="103">
        <v>47.56</v>
      </c>
      <c r="J403" s="104">
        <v>2452.44</v>
      </c>
      <c r="K403" s="119" t="str">
        <f t="shared" si="8"/>
        <v>00008040000000000850</v>
      </c>
      <c r="L403" s="107" t="s">
        <v>420</v>
      </c>
    </row>
    <row r="404" spans="1:12" s="85" customFormat="1" ht="22.5">
      <c r="A404" s="80" t="s">
        <v>197</v>
      </c>
      <c r="B404" s="79" t="s">
        <v>7</v>
      </c>
      <c r="C404" s="122" t="s">
        <v>68</v>
      </c>
      <c r="D404" s="126" t="s">
        <v>412</v>
      </c>
      <c r="E404" s="153" t="s">
        <v>145</v>
      </c>
      <c r="F404" s="171"/>
      <c r="G404" s="123" t="s">
        <v>198</v>
      </c>
      <c r="H404" s="81">
        <v>500</v>
      </c>
      <c r="I404" s="82">
        <v>0</v>
      </c>
      <c r="J404" s="83">
        <f>IF(IF(H404="",0,H404)=0,0,(IF(H404&gt;0,IF(I404&gt;H404,0,H404-I404),IF(I404&gt;H404,H404-I404,0))))</f>
        <v>500</v>
      </c>
      <c r="K404" s="119" t="str">
        <f t="shared" si="8"/>
        <v>00008040000000000851</v>
      </c>
      <c r="L404" s="84" t="str">
        <f>C404&amp;D404&amp;E404&amp;F404&amp;G404</f>
        <v>00008040000000000851</v>
      </c>
    </row>
    <row r="405" spans="1:12" s="85" customFormat="1" ht="12.75">
      <c r="A405" s="80" t="s">
        <v>180</v>
      </c>
      <c r="B405" s="79" t="s">
        <v>7</v>
      </c>
      <c r="C405" s="122" t="s">
        <v>68</v>
      </c>
      <c r="D405" s="126" t="s">
        <v>412</v>
      </c>
      <c r="E405" s="153" t="s">
        <v>145</v>
      </c>
      <c r="F405" s="171"/>
      <c r="G405" s="123" t="s">
        <v>181</v>
      </c>
      <c r="H405" s="81">
        <v>2000</v>
      </c>
      <c r="I405" s="82">
        <v>47.56</v>
      </c>
      <c r="J405" s="83">
        <f>IF(IF(H405="",0,H405)=0,0,(IF(H405&gt;0,IF(I405&gt;H405,0,H405-I405),IF(I405&gt;H405,H405-I405,0))))</f>
        <v>1952.44</v>
      </c>
      <c r="K405" s="119" t="str">
        <f t="shared" si="8"/>
        <v>00008040000000000853</v>
      </c>
      <c r="L405" s="84" t="str">
        <f>C405&amp;D405&amp;E405&amp;F405&amp;G405</f>
        <v>00008040000000000853</v>
      </c>
    </row>
    <row r="406" spans="1:12" ht="12.75">
      <c r="A406" s="100" t="s">
        <v>421</v>
      </c>
      <c r="B406" s="101" t="s">
        <v>7</v>
      </c>
      <c r="C406" s="102" t="s">
        <v>68</v>
      </c>
      <c r="D406" s="125" t="s">
        <v>423</v>
      </c>
      <c r="E406" s="205" t="s">
        <v>145</v>
      </c>
      <c r="F406" s="206"/>
      <c r="G406" s="130" t="s">
        <v>68</v>
      </c>
      <c r="H406" s="97">
        <v>28635302.12</v>
      </c>
      <c r="I406" s="103">
        <v>25272117.74</v>
      </c>
      <c r="J406" s="104">
        <v>3363184.38</v>
      </c>
      <c r="K406" s="119" t="str">
        <f t="shared" si="8"/>
        <v>00010000000000000000</v>
      </c>
      <c r="L406" s="107" t="s">
        <v>422</v>
      </c>
    </row>
    <row r="407" spans="1:12" ht="12.75">
      <c r="A407" s="100" t="s">
        <v>424</v>
      </c>
      <c r="B407" s="101" t="s">
        <v>7</v>
      </c>
      <c r="C407" s="102" t="s">
        <v>68</v>
      </c>
      <c r="D407" s="125" t="s">
        <v>426</v>
      </c>
      <c r="E407" s="205" t="s">
        <v>145</v>
      </c>
      <c r="F407" s="206"/>
      <c r="G407" s="130" t="s">
        <v>68</v>
      </c>
      <c r="H407" s="97">
        <v>2517600</v>
      </c>
      <c r="I407" s="103">
        <v>2143935.31</v>
      </c>
      <c r="J407" s="104">
        <v>373664.69</v>
      </c>
      <c r="K407" s="119" t="str">
        <f t="shared" si="8"/>
        <v>00010010000000000000</v>
      </c>
      <c r="L407" s="107" t="s">
        <v>425</v>
      </c>
    </row>
    <row r="408" spans="1:12" ht="22.5">
      <c r="A408" s="100" t="s">
        <v>167</v>
      </c>
      <c r="B408" s="101" t="s">
        <v>7</v>
      </c>
      <c r="C408" s="102" t="s">
        <v>68</v>
      </c>
      <c r="D408" s="125" t="s">
        <v>426</v>
      </c>
      <c r="E408" s="205" t="s">
        <v>145</v>
      </c>
      <c r="F408" s="206"/>
      <c r="G408" s="130" t="s">
        <v>7</v>
      </c>
      <c r="H408" s="97">
        <v>25600</v>
      </c>
      <c r="I408" s="103">
        <v>21227.05</v>
      </c>
      <c r="J408" s="104">
        <v>4372.95</v>
      </c>
      <c r="K408" s="119" t="str">
        <f t="shared" si="8"/>
        <v>00010010000000000200</v>
      </c>
      <c r="L408" s="107" t="s">
        <v>427</v>
      </c>
    </row>
    <row r="409" spans="1:12" ht="22.5">
      <c r="A409" s="100" t="s">
        <v>169</v>
      </c>
      <c r="B409" s="101" t="s">
        <v>7</v>
      </c>
      <c r="C409" s="102" t="s">
        <v>68</v>
      </c>
      <c r="D409" s="125" t="s">
        <v>426</v>
      </c>
      <c r="E409" s="205" t="s">
        <v>145</v>
      </c>
      <c r="F409" s="206"/>
      <c r="G409" s="130" t="s">
        <v>171</v>
      </c>
      <c r="H409" s="97">
        <v>25600</v>
      </c>
      <c r="I409" s="103">
        <v>21227.05</v>
      </c>
      <c r="J409" s="104">
        <v>4372.95</v>
      </c>
      <c r="K409" s="119" t="str">
        <f t="shared" si="8"/>
        <v>00010010000000000240</v>
      </c>
      <c r="L409" s="107" t="s">
        <v>428</v>
      </c>
    </row>
    <row r="410" spans="1:12" s="85" customFormat="1" ht="12.75">
      <c r="A410" s="80" t="s">
        <v>172</v>
      </c>
      <c r="B410" s="79" t="s">
        <v>7</v>
      </c>
      <c r="C410" s="122" t="s">
        <v>68</v>
      </c>
      <c r="D410" s="126" t="s">
        <v>426</v>
      </c>
      <c r="E410" s="153" t="s">
        <v>145</v>
      </c>
      <c r="F410" s="171"/>
      <c r="G410" s="123" t="s">
        <v>173</v>
      </c>
      <c r="H410" s="81">
        <v>25600</v>
      </c>
      <c r="I410" s="82">
        <v>21227.05</v>
      </c>
      <c r="J410" s="83">
        <f>IF(IF(H410="",0,H410)=0,0,(IF(H410&gt;0,IF(I410&gt;H410,0,H410-I410),IF(I410&gt;H410,H410-I410,0))))</f>
        <v>4372.95</v>
      </c>
      <c r="K410" s="119" t="str">
        <f t="shared" si="8"/>
        <v>00010010000000000244</v>
      </c>
      <c r="L410" s="84" t="str">
        <f>C410&amp;D410&amp;E410&amp;F410&amp;G410</f>
        <v>00010010000000000244</v>
      </c>
    </row>
    <row r="411" spans="1:12" ht="12.75">
      <c r="A411" s="100" t="s">
        <v>228</v>
      </c>
      <c r="B411" s="101" t="s">
        <v>7</v>
      </c>
      <c r="C411" s="102" t="s">
        <v>68</v>
      </c>
      <c r="D411" s="125" t="s">
        <v>426</v>
      </c>
      <c r="E411" s="205" t="s">
        <v>145</v>
      </c>
      <c r="F411" s="206"/>
      <c r="G411" s="130" t="s">
        <v>230</v>
      </c>
      <c r="H411" s="97">
        <v>2492000</v>
      </c>
      <c r="I411" s="103">
        <v>2122708.26</v>
      </c>
      <c r="J411" s="104">
        <v>369291.74</v>
      </c>
      <c r="K411" s="119" t="str">
        <f t="shared" si="8"/>
        <v>00010010000000000300</v>
      </c>
      <c r="L411" s="107" t="s">
        <v>429</v>
      </c>
    </row>
    <row r="412" spans="1:12" ht="12.75">
      <c r="A412" s="100" t="s">
        <v>430</v>
      </c>
      <c r="B412" s="101" t="s">
        <v>7</v>
      </c>
      <c r="C412" s="102" t="s">
        <v>68</v>
      </c>
      <c r="D412" s="125" t="s">
        <v>426</v>
      </c>
      <c r="E412" s="205" t="s">
        <v>145</v>
      </c>
      <c r="F412" s="206"/>
      <c r="G412" s="130" t="s">
        <v>432</v>
      </c>
      <c r="H412" s="97">
        <v>2492000</v>
      </c>
      <c r="I412" s="103">
        <v>2122708.26</v>
      </c>
      <c r="J412" s="104">
        <v>369291.74</v>
      </c>
      <c r="K412" s="119" t="str">
        <f t="shared" si="8"/>
        <v>00010010000000000310</v>
      </c>
      <c r="L412" s="107" t="s">
        <v>431</v>
      </c>
    </row>
    <row r="413" spans="1:12" s="85" customFormat="1" ht="12.75">
      <c r="A413" s="80" t="s">
        <v>433</v>
      </c>
      <c r="B413" s="79" t="s">
        <v>7</v>
      </c>
      <c r="C413" s="122" t="s">
        <v>68</v>
      </c>
      <c r="D413" s="126" t="s">
        <v>426</v>
      </c>
      <c r="E413" s="153" t="s">
        <v>145</v>
      </c>
      <c r="F413" s="171"/>
      <c r="G413" s="123" t="s">
        <v>434</v>
      </c>
      <c r="H413" s="81">
        <v>2492000</v>
      </c>
      <c r="I413" s="82">
        <v>2122708.26</v>
      </c>
      <c r="J413" s="83">
        <f>IF(IF(H413="",0,H413)=0,0,(IF(H413&gt;0,IF(I413&gt;H413,0,H413-I413),IF(I413&gt;H413,H413-I413,0))))</f>
        <v>369291.74</v>
      </c>
      <c r="K413" s="119" t="str">
        <f t="shared" si="8"/>
        <v>00010010000000000312</v>
      </c>
      <c r="L413" s="84" t="str">
        <f>C413&amp;D413&amp;E413&amp;F413&amp;G413</f>
        <v>00010010000000000312</v>
      </c>
    </row>
    <row r="414" spans="1:12" ht="12.75">
      <c r="A414" s="100" t="s">
        <v>435</v>
      </c>
      <c r="B414" s="101" t="s">
        <v>7</v>
      </c>
      <c r="C414" s="102" t="s">
        <v>68</v>
      </c>
      <c r="D414" s="125" t="s">
        <v>437</v>
      </c>
      <c r="E414" s="205" t="s">
        <v>145</v>
      </c>
      <c r="F414" s="206"/>
      <c r="G414" s="130" t="s">
        <v>68</v>
      </c>
      <c r="H414" s="97">
        <v>26117702.12</v>
      </c>
      <c r="I414" s="103">
        <v>23128182.43</v>
      </c>
      <c r="J414" s="104">
        <v>2989519.69</v>
      </c>
      <c r="K414" s="119" t="str">
        <f t="shared" si="8"/>
        <v>00010040000000000000</v>
      </c>
      <c r="L414" s="107" t="s">
        <v>436</v>
      </c>
    </row>
    <row r="415" spans="1:12" ht="12.75">
      <c r="A415" s="100" t="s">
        <v>228</v>
      </c>
      <c r="B415" s="101" t="s">
        <v>7</v>
      </c>
      <c r="C415" s="102" t="s">
        <v>68</v>
      </c>
      <c r="D415" s="125" t="s">
        <v>437</v>
      </c>
      <c r="E415" s="205" t="s">
        <v>145</v>
      </c>
      <c r="F415" s="206"/>
      <c r="G415" s="130" t="s">
        <v>230</v>
      </c>
      <c r="H415" s="97">
        <v>16991204.76</v>
      </c>
      <c r="I415" s="103">
        <v>14895018.4</v>
      </c>
      <c r="J415" s="104">
        <v>2096186.36</v>
      </c>
      <c r="K415" s="119" t="str">
        <f t="shared" si="8"/>
        <v>00010040000000000300</v>
      </c>
      <c r="L415" s="107" t="s">
        <v>438</v>
      </c>
    </row>
    <row r="416" spans="1:12" ht="12.75">
      <c r="A416" s="100" t="s">
        <v>430</v>
      </c>
      <c r="B416" s="101" t="s">
        <v>7</v>
      </c>
      <c r="C416" s="102" t="s">
        <v>68</v>
      </c>
      <c r="D416" s="125" t="s">
        <v>437</v>
      </c>
      <c r="E416" s="205" t="s">
        <v>145</v>
      </c>
      <c r="F416" s="206"/>
      <c r="G416" s="130" t="s">
        <v>432</v>
      </c>
      <c r="H416" s="97">
        <v>8577000</v>
      </c>
      <c r="I416" s="103">
        <v>7474299</v>
      </c>
      <c r="J416" s="104">
        <v>1102701</v>
      </c>
      <c r="K416" s="119" t="str">
        <f t="shared" si="8"/>
        <v>00010040000000000310</v>
      </c>
      <c r="L416" s="107" t="s">
        <v>439</v>
      </c>
    </row>
    <row r="417" spans="1:12" s="85" customFormat="1" ht="22.5">
      <c r="A417" s="80" t="s">
        <v>440</v>
      </c>
      <c r="B417" s="79" t="s">
        <v>7</v>
      </c>
      <c r="C417" s="122" t="s">
        <v>68</v>
      </c>
      <c r="D417" s="126" t="s">
        <v>437</v>
      </c>
      <c r="E417" s="153" t="s">
        <v>145</v>
      </c>
      <c r="F417" s="171"/>
      <c r="G417" s="123" t="s">
        <v>441</v>
      </c>
      <c r="H417" s="81">
        <v>8577000</v>
      </c>
      <c r="I417" s="82">
        <v>7474299</v>
      </c>
      <c r="J417" s="83">
        <f>IF(IF(H417="",0,H417)=0,0,(IF(H417&gt;0,IF(I417&gt;H417,0,H417-I417),IF(I417&gt;H417,H417-I417,0))))</f>
        <v>1102701</v>
      </c>
      <c r="K417" s="119" t="str">
        <f t="shared" si="8"/>
        <v>00010040000000000313</v>
      </c>
      <c r="L417" s="84" t="str">
        <f>C417&amp;D417&amp;E417&amp;F417&amp;G417</f>
        <v>00010040000000000313</v>
      </c>
    </row>
    <row r="418" spans="1:12" ht="22.5">
      <c r="A418" s="100" t="s">
        <v>342</v>
      </c>
      <c r="B418" s="101" t="s">
        <v>7</v>
      </c>
      <c r="C418" s="102" t="s">
        <v>68</v>
      </c>
      <c r="D418" s="125" t="s">
        <v>437</v>
      </c>
      <c r="E418" s="205" t="s">
        <v>145</v>
      </c>
      <c r="F418" s="206"/>
      <c r="G418" s="130" t="s">
        <v>344</v>
      </c>
      <c r="H418" s="97">
        <v>8414204.76</v>
      </c>
      <c r="I418" s="103">
        <v>7420719.4</v>
      </c>
      <c r="J418" s="104">
        <v>993485.36</v>
      </c>
      <c r="K418" s="119" t="str">
        <f t="shared" si="8"/>
        <v>00010040000000000320</v>
      </c>
      <c r="L418" s="107" t="s">
        <v>442</v>
      </c>
    </row>
    <row r="419" spans="1:12" s="85" customFormat="1" ht="22.5">
      <c r="A419" s="80" t="s">
        <v>360</v>
      </c>
      <c r="B419" s="79" t="s">
        <v>7</v>
      </c>
      <c r="C419" s="122" t="s">
        <v>68</v>
      </c>
      <c r="D419" s="126" t="s">
        <v>437</v>
      </c>
      <c r="E419" s="153" t="s">
        <v>145</v>
      </c>
      <c r="F419" s="171"/>
      <c r="G419" s="123" t="s">
        <v>361</v>
      </c>
      <c r="H419" s="81">
        <v>39000</v>
      </c>
      <c r="I419" s="82">
        <v>26344.28</v>
      </c>
      <c r="J419" s="83">
        <f>IF(IF(H419="",0,H419)=0,0,(IF(H419&gt;0,IF(I419&gt;H419,0,H419-I419),IF(I419&gt;H419,H419-I419,0))))</f>
        <v>12655.72</v>
      </c>
      <c r="K419" s="119" t="str">
        <f t="shared" si="8"/>
        <v>00010040000000000321</v>
      </c>
      <c r="L419" s="84" t="str">
        <f>C419&amp;D419&amp;E419&amp;F419&amp;G419</f>
        <v>00010040000000000321</v>
      </c>
    </row>
    <row r="420" spans="1:12" s="85" customFormat="1" ht="12.75">
      <c r="A420" s="80" t="s">
        <v>443</v>
      </c>
      <c r="B420" s="79" t="s">
        <v>7</v>
      </c>
      <c r="C420" s="122" t="s">
        <v>68</v>
      </c>
      <c r="D420" s="126" t="s">
        <v>437</v>
      </c>
      <c r="E420" s="153" t="s">
        <v>145</v>
      </c>
      <c r="F420" s="171"/>
      <c r="G420" s="123" t="s">
        <v>444</v>
      </c>
      <c r="H420" s="81">
        <v>966104.76</v>
      </c>
      <c r="I420" s="82">
        <v>940800</v>
      </c>
      <c r="J420" s="83">
        <f>IF(IF(H420="",0,H420)=0,0,(IF(H420&gt;0,IF(I420&gt;H420,0,H420-I420),IF(I420&gt;H420,H420-I420,0))))</f>
        <v>25304.76</v>
      </c>
      <c r="K420" s="119" t="str">
        <f t="shared" si="8"/>
        <v>00010040000000000322</v>
      </c>
      <c r="L420" s="84" t="str">
        <f>C420&amp;D420&amp;E420&amp;F420&amp;G420</f>
        <v>00010040000000000322</v>
      </c>
    </row>
    <row r="421" spans="1:12" s="85" customFormat="1" ht="22.5">
      <c r="A421" s="80" t="s">
        <v>345</v>
      </c>
      <c r="B421" s="79" t="s">
        <v>7</v>
      </c>
      <c r="C421" s="122" t="s">
        <v>68</v>
      </c>
      <c r="D421" s="126" t="s">
        <v>437</v>
      </c>
      <c r="E421" s="153" t="s">
        <v>145</v>
      </c>
      <c r="F421" s="171"/>
      <c r="G421" s="123" t="s">
        <v>346</v>
      </c>
      <c r="H421" s="81">
        <v>7409100</v>
      </c>
      <c r="I421" s="82">
        <v>6453575.12</v>
      </c>
      <c r="J421" s="83">
        <f>IF(IF(H421="",0,H421)=0,0,(IF(H421&gt;0,IF(I421&gt;H421,0,H421-I421),IF(I421&gt;H421,H421-I421,0))))</f>
        <v>955524.88</v>
      </c>
      <c r="K421" s="119" t="str">
        <f t="shared" si="8"/>
        <v>00010040000000000323</v>
      </c>
      <c r="L421" s="84" t="str">
        <f>C421&amp;D421&amp;E421&amp;F421&amp;G421</f>
        <v>00010040000000000323</v>
      </c>
    </row>
    <row r="422" spans="1:12" ht="22.5">
      <c r="A422" s="100" t="s">
        <v>307</v>
      </c>
      <c r="B422" s="101" t="s">
        <v>7</v>
      </c>
      <c r="C422" s="102" t="s">
        <v>68</v>
      </c>
      <c r="D422" s="125" t="s">
        <v>437</v>
      </c>
      <c r="E422" s="205" t="s">
        <v>145</v>
      </c>
      <c r="F422" s="206"/>
      <c r="G422" s="130" t="s">
        <v>309</v>
      </c>
      <c r="H422" s="97">
        <v>9126497.36</v>
      </c>
      <c r="I422" s="103">
        <v>8233164.03</v>
      </c>
      <c r="J422" s="104">
        <v>893333.33</v>
      </c>
      <c r="K422" s="119" t="str">
        <f t="shared" si="8"/>
        <v>00010040000000000400</v>
      </c>
      <c r="L422" s="107" t="s">
        <v>445</v>
      </c>
    </row>
    <row r="423" spans="1:12" ht="12.75">
      <c r="A423" s="100" t="s">
        <v>310</v>
      </c>
      <c r="B423" s="101" t="s">
        <v>7</v>
      </c>
      <c r="C423" s="102" t="s">
        <v>68</v>
      </c>
      <c r="D423" s="125" t="s">
        <v>437</v>
      </c>
      <c r="E423" s="205" t="s">
        <v>145</v>
      </c>
      <c r="F423" s="206"/>
      <c r="G423" s="130" t="s">
        <v>312</v>
      </c>
      <c r="H423" s="97">
        <v>9126497.36</v>
      </c>
      <c r="I423" s="103">
        <v>8233164.03</v>
      </c>
      <c r="J423" s="104">
        <v>893333.33</v>
      </c>
      <c r="K423" s="119" t="str">
        <f t="shared" si="8"/>
        <v>00010040000000000410</v>
      </c>
      <c r="L423" s="107" t="s">
        <v>446</v>
      </c>
    </row>
    <row r="424" spans="1:12" s="85" customFormat="1" ht="33.75">
      <c r="A424" s="80" t="s">
        <v>447</v>
      </c>
      <c r="B424" s="79" t="s">
        <v>7</v>
      </c>
      <c r="C424" s="122" t="s">
        <v>68</v>
      </c>
      <c r="D424" s="126" t="s">
        <v>437</v>
      </c>
      <c r="E424" s="153" t="s">
        <v>145</v>
      </c>
      <c r="F424" s="171"/>
      <c r="G424" s="123" t="s">
        <v>448</v>
      </c>
      <c r="H424" s="81">
        <v>9126497.36</v>
      </c>
      <c r="I424" s="82">
        <v>8233164.03</v>
      </c>
      <c r="J424" s="83">
        <f>IF(IF(H424="",0,H424)=0,0,(IF(H424&gt;0,IF(I424&gt;H424,0,H424-I424),IF(I424&gt;H424,H424-I424,0))))</f>
        <v>893333.33</v>
      </c>
      <c r="K424" s="119" t="str">
        <f t="shared" si="8"/>
        <v>00010040000000000412</v>
      </c>
      <c r="L424" s="84" t="str">
        <f>C424&amp;D424&amp;E424&amp;F424&amp;G424</f>
        <v>00010040000000000412</v>
      </c>
    </row>
    <row r="425" spans="1:12" ht="12.75">
      <c r="A425" s="100" t="s">
        <v>449</v>
      </c>
      <c r="B425" s="101" t="s">
        <v>7</v>
      </c>
      <c r="C425" s="102" t="s">
        <v>68</v>
      </c>
      <c r="D425" s="125" t="s">
        <v>451</v>
      </c>
      <c r="E425" s="205" t="s">
        <v>145</v>
      </c>
      <c r="F425" s="206"/>
      <c r="G425" s="130" t="s">
        <v>68</v>
      </c>
      <c r="H425" s="97">
        <v>41195514.84</v>
      </c>
      <c r="I425" s="103">
        <v>35633124.04</v>
      </c>
      <c r="J425" s="104">
        <v>5562390.8</v>
      </c>
      <c r="K425" s="119" t="str">
        <f t="shared" si="8"/>
        <v>00011000000000000000</v>
      </c>
      <c r="L425" s="107" t="s">
        <v>450</v>
      </c>
    </row>
    <row r="426" spans="1:12" ht="12.75">
      <c r="A426" s="100" t="s">
        <v>452</v>
      </c>
      <c r="B426" s="101" t="s">
        <v>7</v>
      </c>
      <c r="C426" s="102" t="s">
        <v>68</v>
      </c>
      <c r="D426" s="125" t="s">
        <v>454</v>
      </c>
      <c r="E426" s="205" t="s">
        <v>145</v>
      </c>
      <c r="F426" s="206"/>
      <c r="G426" s="130" t="s">
        <v>68</v>
      </c>
      <c r="H426" s="97">
        <v>38559191.34</v>
      </c>
      <c r="I426" s="103">
        <v>33346630.91</v>
      </c>
      <c r="J426" s="104">
        <v>5212560.43</v>
      </c>
      <c r="K426" s="119" t="str">
        <f t="shared" si="8"/>
        <v>00011010000000000000</v>
      </c>
      <c r="L426" s="107" t="s">
        <v>453</v>
      </c>
    </row>
    <row r="427" spans="1:12" ht="22.5">
      <c r="A427" s="100" t="s">
        <v>260</v>
      </c>
      <c r="B427" s="101" t="s">
        <v>7</v>
      </c>
      <c r="C427" s="102" t="s">
        <v>68</v>
      </c>
      <c r="D427" s="125" t="s">
        <v>454</v>
      </c>
      <c r="E427" s="205" t="s">
        <v>145</v>
      </c>
      <c r="F427" s="206"/>
      <c r="G427" s="130" t="s">
        <v>262</v>
      </c>
      <c r="H427" s="97">
        <v>38559191.34</v>
      </c>
      <c r="I427" s="103">
        <v>33346630.91</v>
      </c>
      <c r="J427" s="104">
        <v>5212560.43</v>
      </c>
      <c r="K427" s="119" t="str">
        <f t="shared" si="8"/>
        <v>00011010000000000600</v>
      </c>
      <c r="L427" s="107" t="s">
        <v>455</v>
      </c>
    </row>
    <row r="428" spans="1:12" ht="12.75">
      <c r="A428" s="100" t="s">
        <v>263</v>
      </c>
      <c r="B428" s="101" t="s">
        <v>7</v>
      </c>
      <c r="C428" s="102" t="s">
        <v>68</v>
      </c>
      <c r="D428" s="125" t="s">
        <v>454</v>
      </c>
      <c r="E428" s="205" t="s">
        <v>145</v>
      </c>
      <c r="F428" s="206"/>
      <c r="G428" s="130" t="s">
        <v>265</v>
      </c>
      <c r="H428" s="97">
        <v>38559191.34</v>
      </c>
      <c r="I428" s="103">
        <v>33346630.91</v>
      </c>
      <c r="J428" s="104">
        <v>5212560.43</v>
      </c>
      <c r="K428" s="119" t="str">
        <f t="shared" si="8"/>
        <v>00011010000000000610</v>
      </c>
      <c r="L428" s="107" t="s">
        <v>456</v>
      </c>
    </row>
    <row r="429" spans="1:12" s="85" customFormat="1" ht="45">
      <c r="A429" s="80" t="s">
        <v>325</v>
      </c>
      <c r="B429" s="79" t="s">
        <v>7</v>
      </c>
      <c r="C429" s="122" t="s">
        <v>68</v>
      </c>
      <c r="D429" s="126" t="s">
        <v>454</v>
      </c>
      <c r="E429" s="153" t="s">
        <v>145</v>
      </c>
      <c r="F429" s="171"/>
      <c r="G429" s="123" t="s">
        <v>326</v>
      </c>
      <c r="H429" s="81">
        <v>37829150</v>
      </c>
      <c r="I429" s="82">
        <v>32616834.57</v>
      </c>
      <c r="J429" s="83">
        <f>IF(IF(H429="",0,H429)=0,0,(IF(H429&gt;0,IF(I429&gt;H429,0,H429-I429),IF(I429&gt;H429,H429-I429,0))))</f>
        <v>5212315.43</v>
      </c>
      <c r="K429" s="119" t="str">
        <f t="shared" si="8"/>
        <v>00011010000000000611</v>
      </c>
      <c r="L429" s="84" t="str">
        <f>C429&amp;D429&amp;E429&amp;F429&amp;G429</f>
        <v>00011010000000000611</v>
      </c>
    </row>
    <row r="430" spans="1:12" s="85" customFormat="1" ht="12.75">
      <c r="A430" s="80" t="s">
        <v>266</v>
      </c>
      <c r="B430" s="79" t="s">
        <v>7</v>
      </c>
      <c r="C430" s="122" t="s">
        <v>68</v>
      </c>
      <c r="D430" s="126" t="s">
        <v>454</v>
      </c>
      <c r="E430" s="153" t="s">
        <v>145</v>
      </c>
      <c r="F430" s="171"/>
      <c r="G430" s="123" t="s">
        <v>267</v>
      </c>
      <c r="H430" s="81">
        <v>730041.34</v>
      </c>
      <c r="I430" s="82">
        <v>729796.34</v>
      </c>
      <c r="J430" s="83">
        <f>IF(IF(H430="",0,H430)=0,0,(IF(H430&gt;0,IF(I430&gt;H430,0,H430-I430),IF(I430&gt;H430,H430-I430,0))))</f>
        <v>245</v>
      </c>
      <c r="K430" s="119" t="str">
        <f aca="true" t="shared" si="9" ref="K430:K457">C430&amp;D430&amp;E430&amp;F430&amp;G430</f>
        <v>00011010000000000612</v>
      </c>
      <c r="L430" s="84" t="str">
        <f>C430&amp;D430&amp;E430&amp;F430&amp;G430</f>
        <v>00011010000000000612</v>
      </c>
    </row>
    <row r="431" spans="1:12" ht="12.75">
      <c r="A431" s="100" t="s">
        <v>457</v>
      </c>
      <c r="B431" s="101" t="s">
        <v>7</v>
      </c>
      <c r="C431" s="102" t="s">
        <v>68</v>
      </c>
      <c r="D431" s="125" t="s">
        <v>459</v>
      </c>
      <c r="E431" s="205" t="s">
        <v>145</v>
      </c>
      <c r="F431" s="206"/>
      <c r="G431" s="130" t="s">
        <v>68</v>
      </c>
      <c r="H431" s="97">
        <v>444000</v>
      </c>
      <c r="I431" s="103">
        <v>444000</v>
      </c>
      <c r="J431" s="104">
        <v>0</v>
      </c>
      <c r="K431" s="119" t="str">
        <f t="shared" si="9"/>
        <v>00011030000000000000</v>
      </c>
      <c r="L431" s="107" t="s">
        <v>458</v>
      </c>
    </row>
    <row r="432" spans="1:12" ht="22.5">
      <c r="A432" s="100" t="s">
        <v>260</v>
      </c>
      <c r="B432" s="101" t="s">
        <v>7</v>
      </c>
      <c r="C432" s="102" t="s">
        <v>68</v>
      </c>
      <c r="D432" s="125" t="s">
        <v>459</v>
      </c>
      <c r="E432" s="205" t="s">
        <v>145</v>
      </c>
      <c r="F432" s="206"/>
      <c r="G432" s="130" t="s">
        <v>262</v>
      </c>
      <c r="H432" s="97">
        <v>444000</v>
      </c>
      <c r="I432" s="103">
        <v>444000</v>
      </c>
      <c r="J432" s="104">
        <v>0</v>
      </c>
      <c r="K432" s="119" t="str">
        <f t="shared" si="9"/>
        <v>00011030000000000600</v>
      </c>
      <c r="L432" s="107" t="s">
        <v>460</v>
      </c>
    </row>
    <row r="433" spans="1:12" ht="12.75">
      <c r="A433" s="100" t="s">
        <v>263</v>
      </c>
      <c r="B433" s="101" t="s">
        <v>7</v>
      </c>
      <c r="C433" s="102" t="s">
        <v>68</v>
      </c>
      <c r="D433" s="125" t="s">
        <v>459</v>
      </c>
      <c r="E433" s="205" t="s">
        <v>145</v>
      </c>
      <c r="F433" s="206"/>
      <c r="G433" s="130" t="s">
        <v>265</v>
      </c>
      <c r="H433" s="97">
        <v>444000</v>
      </c>
      <c r="I433" s="103">
        <v>444000</v>
      </c>
      <c r="J433" s="104">
        <v>0</v>
      </c>
      <c r="K433" s="119" t="str">
        <f t="shared" si="9"/>
        <v>00011030000000000610</v>
      </c>
      <c r="L433" s="107" t="s">
        <v>461</v>
      </c>
    </row>
    <row r="434" spans="1:12" s="85" customFormat="1" ht="12.75">
      <c r="A434" s="80" t="s">
        <v>266</v>
      </c>
      <c r="B434" s="79" t="s">
        <v>7</v>
      </c>
      <c r="C434" s="122" t="s">
        <v>68</v>
      </c>
      <c r="D434" s="126" t="s">
        <v>459</v>
      </c>
      <c r="E434" s="153" t="s">
        <v>145</v>
      </c>
      <c r="F434" s="171"/>
      <c r="G434" s="123" t="s">
        <v>267</v>
      </c>
      <c r="H434" s="81">
        <v>444000</v>
      </c>
      <c r="I434" s="82">
        <v>444000</v>
      </c>
      <c r="J434" s="83">
        <f>IF(IF(H434="",0,H434)=0,0,(IF(H434&gt;0,IF(I434&gt;H434,0,H434-I434),IF(I434&gt;H434,H434-I434,0))))</f>
        <v>0</v>
      </c>
      <c r="K434" s="119" t="str">
        <f t="shared" si="9"/>
        <v>00011030000000000612</v>
      </c>
      <c r="L434" s="84" t="str">
        <f>C434&amp;D434&amp;E434&amp;F434&amp;G434</f>
        <v>00011030000000000612</v>
      </c>
    </row>
    <row r="435" spans="1:12" ht="12.75">
      <c r="A435" s="100" t="s">
        <v>462</v>
      </c>
      <c r="B435" s="101" t="s">
        <v>7</v>
      </c>
      <c r="C435" s="102" t="s">
        <v>68</v>
      </c>
      <c r="D435" s="125" t="s">
        <v>464</v>
      </c>
      <c r="E435" s="205" t="s">
        <v>145</v>
      </c>
      <c r="F435" s="206"/>
      <c r="G435" s="130" t="s">
        <v>68</v>
      </c>
      <c r="H435" s="97">
        <v>2192323.5</v>
      </c>
      <c r="I435" s="103">
        <v>1842493.13</v>
      </c>
      <c r="J435" s="104">
        <v>349830.37</v>
      </c>
      <c r="K435" s="119" t="str">
        <f t="shared" si="9"/>
        <v>00011050000000000000</v>
      </c>
      <c r="L435" s="107" t="s">
        <v>463</v>
      </c>
    </row>
    <row r="436" spans="1:12" ht="56.25">
      <c r="A436" s="100" t="s">
        <v>150</v>
      </c>
      <c r="B436" s="101" t="s">
        <v>7</v>
      </c>
      <c r="C436" s="102" t="s">
        <v>68</v>
      </c>
      <c r="D436" s="125" t="s">
        <v>464</v>
      </c>
      <c r="E436" s="205" t="s">
        <v>145</v>
      </c>
      <c r="F436" s="206"/>
      <c r="G436" s="130" t="s">
        <v>152</v>
      </c>
      <c r="H436" s="97">
        <v>1921211</v>
      </c>
      <c r="I436" s="103">
        <v>1607993.02</v>
      </c>
      <c r="J436" s="104">
        <v>313217.98</v>
      </c>
      <c r="K436" s="119" t="str">
        <f t="shared" si="9"/>
        <v>00011050000000000100</v>
      </c>
      <c r="L436" s="107" t="s">
        <v>465</v>
      </c>
    </row>
    <row r="437" spans="1:12" ht="22.5">
      <c r="A437" s="100" t="s">
        <v>153</v>
      </c>
      <c r="B437" s="101" t="s">
        <v>7</v>
      </c>
      <c r="C437" s="102" t="s">
        <v>68</v>
      </c>
      <c r="D437" s="125" t="s">
        <v>464</v>
      </c>
      <c r="E437" s="205" t="s">
        <v>145</v>
      </c>
      <c r="F437" s="206"/>
      <c r="G437" s="130" t="s">
        <v>155</v>
      </c>
      <c r="H437" s="97">
        <v>1921211</v>
      </c>
      <c r="I437" s="103">
        <v>1607993.02</v>
      </c>
      <c r="J437" s="104">
        <v>313217.98</v>
      </c>
      <c r="K437" s="119" t="str">
        <f t="shared" si="9"/>
        <v>00011050000000000120</v>
      </c>
      <c r="L437" s="107" t="s">
        <v>466</v>
      </c>
    </row>
    <row r="438" spans="1:12" s="85" customFormat="1" ht="22.5">
      <c r="A438" s="80" t="s">
        <v>156</v>
      </c>
      <c r="B438" s="79" t="s">
        <v>7</v>
      </c>
      <c r="C438" s="122" t="s">
        <v>68</v>
      </c>
      <c r="D438" s="126" t="s">
        <v>464</v>
      </c>
      <c r="E438" s="153" t="s">
        <v>145</v>
      </c>
      <c r="F438" s="171"/>
      <c r="G438" s="123" t="s">
        <v>157</v>
      </c>
      <c r="H438" s="81">
        <v>1337204</v>
      </c>
      <c r="I438" s="82">
        <v>1115227.91</v>
      </c>
      <c r="J438" s="83">
        <f>IF(IF(H438="",0,H438)=0,0,(IF(H438&gt;0,IF(I438&gt;H438,0,H438-I438),IF(I438&gt;H438,H438-I438,0))))</f>
        <v>221976.09</v>
      </c>
      <c r="K438" s="119" t="str">
        <f t="shared" si="9"/>
        <v>00011050000000000121</v>
      </c>
      <c r="L438" s="84" t="str">
        <f>C438&amp;D438&amp;E438&amp;F438&amp;G438</f>
        <v>00011050000000000121</v>
      </c>
    </row>
    <row r="439" spans="1:12" s="85" customFormat="1" ht="33.75">
      <c r="A439" s="80" t="s">
        <v>158</v>
      </c>
      <c r="B439" s="79" t="s">
        <v>7</v>
      </c>
      <c r="C439" s="122" t="s">
        <v>68</v>
      </c>
      <c r="D439" s="126" t="s">
        <v>464</v>
      </c>
      <c r="E439" s="153" t="s">
        <v>145</v>
      </c>
      <c r="F439" s="171"/>
      <c r="G439" s="123" t="s">
        <v>159</v>
      </c>
      <c r="H439" s="81">
        <v>120200</v>
      </c>
      <c r="I439" s="82">
        <v>120150</v>
      </c>
      <c r="J439" s="83">
        <f>IF(IF(H439="",0,H439)=0,0,(IF(H439&gt;0,IF(I439&gt;H439,0,H439-I439),IF(I439&gt;H439,H439-I439,0))))</f>
        <v>50</v>
      </c>
      <c r="K439" s="119" t="str">
        <f t="shared" si="9"/>
        <v>00011050000000000122</v>
      </c>
      <c r="L439" s="84" t="str">
        <f>C439&amp;D439&amp;E439&amp;F439&amp;G439</f>
        <v>00011050000000000122</v>
      </c>
    </row>
    <row r="440" spans="1:12" s="85" customFormat="1" ht="45">
      <c r="A440" s="80" t="s">
        <v>467</v>
      </c>
      <c r="B440" s="79" t="s">
        <v>7</v>
      </c>
      <c r="C440" s="122" t="s">
        <v>68</v>
      </c>
      <c r="D440" s="126" t="s">
        <v>464</v>
      </c>
      <c r="E440" s="153" t="s">
        <v>145</v>
      </c>
      <c r="F440" s="171"/>
      <c r="G440" s="123" t="s">
        <v>468</v>
      </c>
      <c r="H440" s="81">
        <v>60000</v>
      </c>
      <c r="I440" s="82">
        <v>42350</v>
      </c>
      <c r="J440" s="83">
        <f>IF(IF(H440="",0,H440)=0,0,(IF(H440&gt;0,IF(I440&gt;H440,0,H440-I440),IF(I440&gt;H440,H440-I440,0))))</f>
        <v>17650</v>
      </c>
      <c r="K440" s="119" t="str">
        <f t="shared" si="9"/>
        <v>00011050000000000123</v>
      </c>
      <c r="L440" s="84" t="str">
        <f>C440&amp;D440&amp;E440&amp;F440&amp;G440</f>
        <v>00011050000000000123</v>
      </c>
    </row>
    <row r="441" spans="1:12" s="85" customFormat="1" ht="33.75">
      <c r="A441" s="80" t="s">
        <v>160</v>
      </c>
      <c r="B441" s="79" t="s">
        <v>7</v>
      </c>
      <c r="C441" s="122" t="s">
        <v>68</v>
      </c>
      <c r="D441" s="126" t="s">
        <v>464</v>
      </c>
      <c r="E441" s="153" t="s">
        <v>145</v>
      </c>
      <c r="F441" s="171"/>
      <c r="G441" s="123" t="s">
        <v>161</v>
      </c>
      <c r="H441" s="81">
        <v>403807</v>
      </c>
      <c r="I441" s="82">
        <v>330265.11</v>
      </c>
      <c r="J441" s="83">
        <f>IF(IF(H441="",0,H441)=0,0,(IF(H441&gt;0,IF(I441&gt;H441,0,H441-I441),IF(I441&gt;H441,H441-I441,0))))</f>
        <v>73541.89</v>
      </c>
      <c r="K441" s="119" t="str">
        <f t="shared" si="9"/>
        <v>00011050000000000129</v>
      </c>
      <c r="L441" s="84" t="str">
        <f>C441&amp;D441&amp;E441&amp;F441&amp;G441</f>
        <v>00011050000000000129</v>
      </c>
    </row>
    <row r="442" spans="1:12" ht="22.5">
      <c r="A442" s="100" t="s">
        <v>167</v>
      </c>
      <c r="B442" s="101" t="s">
        <v>7</v>
      </c>
      <c r="C442" s="102" t="s">
        <v>68</v>
      </c>
      <c r="D442" s="125" t="s">
        <v>464</v>
      </c>
      <c r="E442" s="205" t="s">
        <v>145</v>
      </c>
      <c r="F442" s="206"/>
      <c r="G442" s="130" t="s">
        <v>7</v>
      </c>
      <c r="H442" s="97">
        <v>270112.5</v>
      </c>
      <c r="I442" s="103">
        <v>234452.66</v>
      </c>
      <c r="J442" s="104">
        <v>35659.84</v>
      </c>
      <c r="K442" s="119" t="str">
        <f t="shared" si="9"/>
        <v>00011050000000000200</v>
      </c>
      <c r="L442" s="107" t="s">
        <v>469</v>
      </c>
    </row>
    <row r="443" spans="1:12" ht="22.5">
      <c r="A443" s="100" t="s">
        <v>169</v>
      </c>
      <c r="B443" s="101" t="s">
        <v>7</v>
      </c>
      <c r="C443" s="102" t="s">
        <v>68</v>
      </c>
      <c r="D443" s="125" t="s">
        <v>464</v>
      </c>
      <c r="E443" s="205" t="s">
        <v>145</v>
      </c>
      <c r="F443" s="206"/>
      <c r="G443" s="130" t="s">
        <v>171</v>
      </c>
      <c r="H443" s="97">
        <v>270112.5</v>
      </c>
      <c r="I443" s="103">
        <v>234452.66</v>
      </c>
      <c r="J443" s="104">
        <v>35659.84</v>
      </c>
      <c r="K443" s="119" t="str">
        <f t="shared" si="9"/>
        <v>00011050000000000240</v>
      </c>
      <c r="L443" s="107" t="s">
        <v>470</v>
      </c>
    </row>
    <row r="444" spans="1:12" s="85" customFormat="1" ht="12.75">
      <c r="A444" s="80" t="s">
        <v>172</v>
      </c>
      <c r="B444" s="79" t="s">
        <v>7</v>
      </c>
      <c r="C444" s="122" t="s">
        <v>68</v>
      </c>
      <c r="D444" s="126" t="s">
        <v>464</v>
      </c>
      <c r="E444" s="153" t="s">
        <v>145</v>
      </c>
      <c r="F444" s="171"/>
      <c r="G444" s="123" t="s">
        <v>173</v>
      </c>
      <c r="H444" s="81">
        <v>238700</v>
      </c>
      <c r="I444" s="82">
        <v>205741.97</v>
      </c>
      <c r="J444" s="83">
        <f>IF(IF(H444="",0,H444)=0,0,(IF(H444&gt;0,IF(I444&gt;H444,0,H444-I444),IF(I444&gt;H444,H444-I444,0))))</f>
        <v>32958.03</v>
      </c>
      <c r="K444" s="119" t="str">
        <f t="shared" si="9"/>
        <v>00011050000000000244</v>
      </c>
      <c r="L444" s="84" t="str">
        <f>C444&amp;D444&amp;E444&amp;F444&amp;G444</f>
        <v>00011050000000000244</v>
      </c>
    </row>
    <row r="445" spans="1:12" s="85" customFormat="1" ht="12.75">
      <c r="A445" s="80" t="s">
        <v>189</v>
      </c>
      <c r="B445" s="79" t="s">
        <v>7</v>
      </c>
      <c r="C445" s="122" t="s">
        <v>68</v>
      </c>
      <c r="D445" s="126" t="s">
        <v>464</v>
      </c>
      <c r="E445" s="153" t="s">
        <v>145</v>
      </c>
      <c r="F445" s="171"/>
      <c r="G445" s="123" t="s">
        <v>190</v>
      </c>
      <c r="H445" s="81">
        <v>31412.5</v>
      </c>
      <c r="I445" s="82">
        <v>28710.69</v>
      </c>
      <c r="J445" s="83">
        <f>IF(IF(H445="",0,H445)=0,0,(IF(H445&gt;0,IF(I445&gt;H445,0,H445-I445),IF(I445&gt;H445,H445-I445,0))))</f>
        <v>2701.81</v>
      </c>
      <c r="K445" s="119" t="str">
        <f t="shared" si="9"/>
        <v>00011050000000000247</v>
      </c>
      <c r="L445" s="84" t="str">
        <f>C445&amp;D445&amp;E445&amp;F445&amp;G445</f>
        <v>00011050000000000247</v>
      </c>
    </row>
    <row r="446" spans="1:12" ht="12.75">
      <c r="A446" s="100" t="s">
        <v>174</v>
      </c>
      <c r="B446" s="101" t="s">
        <v>7</v>
      </c>
      <c r="C446" s="102" t="s">
        <v>68</v>
      </c>
      <c r="D446" s="125" t="s">
        <v>464</v>
      </c>
      <c r="E446" s="205" t="s">
        <v>145</v>
      </c>
      <c r="F446" s="206"/>
      <c r="G446" s="130" t="s">
        <v>176</v>
      </c>
      <c r="H446" s="97">
        <v>1000</v>
      </c>
      <c r="I446" s="103">
        <v>47.45</v>
      </c>
      <c r="J446" s="104">
        <v>952.55</v>
      </c>
      <c r="K446" s="119" t="str">
        <f t="shared" si="9"/>
        <v>00011050000000000800</v>
      </c>
      <c r="L446" s="107" t="s">
        <v>471</v>
      </c>
    </row>
    <row r="447" spans="1:12" ht="12.75">
      <c r="A447" s="100" t="s">
        <v>177</v>
      </c>
      <c r="B447" s="101" t="s">
        <v>7</v>
      </c>
      <c r="C447" s="102" t="s">
        <v>68</v>
      </c>
      <c r="D447" s="125" t="s">
        <v>464</v>
      </c>
      <c r="E447" s="205" t="s">
        <v>145</v>
      </c>
      <c r="F447" s="206"/>
      <c r="G447" s="130" t="s">
        <v>179</v>
      </c>
      <c r="H447" s="97">
        <v>1000</v>
      </c>
      <c r="I447" s="103">
        <v>47.45</v>
      </c>
      <c r="J447" s="104">
        <v>952.55</v>
      </c>
      <c r="K447" s="119" t="str">
        <f t="shared" si="9"/>
        <v>00011050000000000850</v>
      </c>
      <c r="L447" s="107" t="s">
        <v>472</v>
      </c>
    </row>
    <row r="448" spans="1:12" s="85" customFormat="1" ht="12.75">
      <c r="A448" s="80" t="s">
        <v>180</v>
      </c>
      <c r="B448" s="79" t="s">
        <v>7</v>
      </c>
      <c r="C448" s="122" t="s">
        <v>68</v>
      </c>
      <c r="D448" s="126" t="s">
        <v>464</v>
      </c>
      <c r="E448" s="153" t="s">
        <v>145</v>
      </c>
      <c r="F448" s="171"/>
      <c r="G448" s="123" t="s">
        <v>181</v>
      </c>
      <c r="H448" s="81">
        <v>1000</v>
      </c>
      <c r="I448" s="82">
        <v>47.45</v>
      </c>
      <c r="J448" s="83">
        <f>IF(IF(H448="",0,H448)=0,0,(IF(H448&gt;0,IF(I448&gt;H448,0,H448-I448),IF(I448&gt;H448,H448-I448,0))))</f>
        <v>952.55</v>
      </c>
      <c r="K448" s="119" t="str">
        <f t="shared" si="9"/>
        <v>00011050000000000853</v>
      </c>
      <c r="L448" s="84" t="str">
        <f>C448&amp;D448&amp;E448&amp;F448&amp;G448</f>
        <v>00011050000000000853</v>
      </c>
    </row>
    <row r="449" spans="1:12" ht="22.5">
      <c r="A449" s="100" t="s">
        <v>473</v>
      </c>
      <c r="B449" s="101" t="s">
        <v>7</v>
      </c>
      <c r="C449" s="102" t="s">
        <v>68</v>
      </c>
      <c r="D449" s="125" t="s">
        <v>475</v>
      </c>
      <c r="E449" s="205" t="s">
        <v>145</v>
      </c>
      <c r="F449" s="206"/>
      <c r="G449" s="130" t="s">
        <v>68</v>
      </c>
      <c r="H449" s="97">
        <v>3790000</v>
      </c>
      <c r="I449" s="103">
        <v>2117556.52</v>
      </c>
      <c r="J449" s="104">
        <v>1672443.48</v>
      </c>
      <c r="K449" s="119" t="str">
        <f t="shared" si="9"/>
        <v>00013000000000000000</v>
      </c>
      <c r="L449" s="107" t="s">
        <v>474</v>
      </c>
    </row>
    <row r="450" spans="1:12" ht="22.5">
      <c r="A450" s="100" t="s">
        <v>476</v>
      </c>
      <c r="B450" s="101" t="s">
        <v>7</v>
      </c>
      <c r="C450" s="102" t="s">
        <v>68</v>
      </c>
      <c r="D450" s="125" t="s">
        <v>478</v>
      </c>
      <c r="E450" s="205" t="s">
        <v>145</v>
      </c>
      <c r="F450" s="206"/>
      <c r="G450" s="130" t="s">
        <v>68</v>
      </c>
      <c r="H450" s="97">
        <v>3790000</v>
      </c>
      <c r="I450" s="103">
        <v>2117556.52</v>
      </c>
      <c r="J450" s="104">
        <v>1672443.48</v>
      </c>
      <c r="K450" s="119" t="str">
        <f t="shared" si="9"/>
        <v>00013010000000000000</v>
      </c>
      <c r="L450" s="107" t="s">
        <v>477</v>
      </c>
    </row>
    <row r="451" spans="1:12" ht="12.75">
      <c r="A451" s="100" t="s">
        <v>479</v>
      </c>
      <c r="B451" s="101" t="s">
        <v>7</v>
      </c>
      <c r="C451" s="102" t="s">
        <v>68</v>
      </c>
      <c r="D451" s="125" t="s">
        <v>478</v>
      </c>
      <c r="E451" s="205" t="s">
        <v>145</v>
      </c>
      <c r="F451" s="206"/>
      <c r="G451" s="130" t="s">
        <v>9</v>
      </c>
      <c r="H451" s="97">
        <v>3790000</v>
      </c>
      <c r="I451" s="103">
        <v>2117556.52</v>
      </c>
      <c r="J451" s="104">
        <v>1672443.48</v>
      </c>
      <c r="K451" s="119" t="str">
        <f t="shared" si="9"/>
        <v>00013010000000000700</v>
      </c>
      <c r="L451" s="107" t="s">
        <v>480</v>
      </c>
    </row>
    <row r="452" spans="1:12" s="85" customFormat="1" ht="12.75">
      <c r="A452" s="80" t="s">
        <v>481</v>
      </c>
      <c r="B452" s="79" t="s">
        <v>7</v>
      </c>
      <c r="C452" s="122" t="s">
        <v>68</v>
      </c>
      <c r="D452" s="126" t="s">
        <v>478</v>
      </c>
      <c r="E452" s="153" t="s">
        <v>145</v>
      </c>
      <c r="F452" s="171"/>
      <c r="G452" s="123" t="s">
        <v>482</v>
      </c>
      <c r="H452" s="81">
        <v>3790000</v>
      </c>
      <c r="I452" s="82">
        <v>2117556.52</v>
      </c>
      <c r="J452" s="83">
        <f>IF(IF(H452="",0,H452)=0,0,(IF(H452&gt;0,IF(I452&gt;H452,0,H452-I452),IF(I452&gt;H452,H452-I452,0))))</f>
        <v>1672443.48</v>
      </c>
      <c r="K452" s="119" t="str">
        <f t="shared" si="9"/>
        <v>00013010000000000730</v>
      </c>
      <c r="L452" s="84" t="str">
        <f>C452&amp;D452&amp;E452&amp;F452&amp;G452</f>
        <v>00013010000000000730</v>
      </c>
    </row>
    <row r="453" spans="1:12" ht="33.75">
      <c r="A453" s="100" t="s">
        <v>483</v>
      </c>
      <c r="B453" s="101" t="s">
        <v>7</v>
      </c>
      <c r="C453" s="102" t="s">
        <v>68</v>
      </c>
      <c r="D453" s="125" t="s">
        <v>485</v>
      </c>
      <c r="E453" s="205" t="s">
        <v>145</v>
      </c>
      <c r="F453" s="206"/>
      <c r="G453" s="130" t="s">
        <v>68</v>
      </c>
      <c r="H453" s="97">
        <v>23521600</v>
      </c>
      <c r="I453" s="103">
        <v>21844800</v>
      </c>
      <c r="J453" s="104">
        <v>1676800</v>
      </c>
      <c r="K453" s="119" t="str">
        <f t="shared" si="9"/>
        <v>00014000000000000000</v>
      </c>
      <c r="L453" s="107" t="s">
        <v>484</v>
      </c>
    </row>
    <row r="454" spans="1:12" ht="33.75">
      <c r="A454" s="100" t="s">
        <v>486</v>
      </c>
      <c r="B454" s="101" t="s">
        <v>7</v>
      </c>
      <c r="C454" s="102" t="s">
        <v>68</v>
      </c>
      <c r="D454" s="125" t="s">
        <v>488</v>
      </c>
      <c r="E454" s="205" t="s">
        <v>145</v>
      </c>
      <c r="F454" s="206"/>
      <c r="G454" s="130" t="s">
        <v>68</v>
      </c>
      <c r="H454" s="97">
        <v>23521600</v>
      </c>
      <c r="I454" s="103">
        <v>21844800</v>
      </c>
      <c r="J454" s="104">
        <v>1676800</v>
      </c>
      <c r="K454" s="119" t="str">
        <f t="shared" si="9"/>
        <v>00014010000000000000</v>
      </c>
      <c r="L454" s="107" t="s">
        <v>487</v>
      </c>
    </row>
    <row r="455" spans="1:12" ht="12.75">
      <c r="A455" s="100" t="s">
        <v>191</v>
      </c>
      <c r="B455" s="101" t="s">
        <v>7</v>
      </c>
      <c r="C455" s="102" t="s">
        <v>68</v>
      </c>
      <c r="D455" s="125" t="s">
        <v>488</v>
      </c>
      <c r="E455" s="205" t="s">
        <v>145</v>
      </c>
      <c r="F455" s="206"/>
      <c r="G455" s="130" t="s">
        <v>8</v>
      </c>
      <c r="H455" s="97">
        <v>23521600</v>
      </c>
      <c r="I455" s="103">
        <v>21844800</v>
      </c>
      <c r="J455" s="104">
        <v>1676800</v>
      </c>
      <c r="K455" s="119" t="str">
        <f t="shared" si="9"/>
        <v>00014010000000000500</v>
      </c>
      <c r="L455" s="107" t="s">
        <v>489</v>
      </c>
    </row>
    <row r="456" spans="1:12" ht="12.75">
      <c r="A456" s="100" t="s">
        <v>490</v>
      </c>
      <c r="B456" s="101" t="s">
        <v>7</v>
      </c>
      <c r="C456" s="102" t="s">
        <v>68</v>
      </c>
      <c r="D456" s="125" t="s">
        <v>488</v>
      </c>
      <c r="E456" s="205" t="s">
        <v>145</v>
      </c>
      <c r="F456" s="206"/>
      <c r="G456" s="130" t="s">
        <v>492</v>
      </c>
      <c r="H456" s="97">
        <v>23521600</v>
      </c>
      <c r="I456" s="103">
        <v>21844800</v>
      </c>
      <c r="J456" s="104">
        <v>1676800</v>
      </c>
      <c r="K456" s="119" t="str">
        <f t="shared" si="9"/>
        <v>00014010000000000510</v>
      </c>
      <c r="L456" s="107" t="s">
        <v>491</v>
      </c>
    </row>
    <row r="457" spans="1:12" s="85" customFormat="1" ht="12.75">
      <c r="A457" s="80" t="s">
        <v>493</v>
      </c>
      <c r="B457" s="79" t="s">
        <v>7</v>
      </c>
      <c r="C457" s="122" t="s">
        <v>68</v>
      </c>
      <c r="D457" s="126" t="s">
        <v>488</v>
      </c>
      <c r="E457" s="153" t="s">
        <v>145</v>
      </c>
      <c r="F457" s="171"/>
      <c r="G457" s="123" t="s">
        <v>494</v>
      </c>
      <c r="H457" s="81">
        <v>23521600</v>
      </c>
      <c r="I457" s="82">
        <v>21844800</v>
      </c>
      <c r="J457" s="83">
        <f>IF(IF(H457="",0,H457)=0,0,(IF(H457&gt;0,IF(I457&gt;H457,0,H457-I457),IF(I457&gt;H457,H457-I457,0))))</f>
        <v>1676800</v>
      </c>
      <c r="K457" s="119" t="str">
        <f t="shared" si="9"/>
        <v>00014010000000000511</v>
      </c>
      <c r="L457" s="84" t="str">
        <f>C457&amp;D457&amp;E457&amp;F457&amp;G457</f>
        <v>00014010000000000511</v>
      </c>
    </row>
    <row r="458" spans="1:11" ht="5.25" customHeight="1" hidden="1" thickBot="1">
      <c r="A458" s="18"/>
      <c r="B458" s="30"/>
      <c r="C458" s="31"/>
      <c r="D458" s="31"/>
      <c r="E458" s="31"/>
      <c r="F458" s="31"/>
      <c r="G458" s="31"/>
      <c r="H458" s="47"/>
      <c r="I458" s="48"/>
      <c r="J458" s="53"/>
      <c r="K458" s="116"/>
    </row>
    <row r="459" spans="1:11" ht="13.5" thickBot="1">
      <c r="A459" s="26"/>
      <c r="B459" s="26"/>
      <c r="C459" s="22"/>
      <c r="D459" s="22"/>
      <c r="E459" s="22"/>
      <c r="F459" s="22"/>
      <c r="G459" s="22"/>
      <c r="H459" s="46"/>
      <c r="I459" s="46"/>
      <c r="J459" s="46"/>
      <c r="K459" s="46"/>
    </row>
    <row r="460" spans="1:10" ht="28.5" customHeight="1" thickBot="1">
      <c r="A460" s="41" t="s">
        <v>18</v>
      </c>
      <c r="B460" s="42">
        <v>450</v>
      </c>
      <c r="C460" s="172" t="s">
        <v>17</v>
      </c>
      <c r="D460" s="173"/>
      <c r="E460" s="173"/>
      <c r="F460" s="173"/>
      <c r="G460" s="174"/>
      <c r="H460" s="54">
        <f>0-H468</f>
        <v>-24743626.17</v>
      </c>
      <c r="I460" s="54">
        <f>I15-I172</f>
        <v>30528202.57</v>
      </c>
      <c r="J460" s="93" t="s">
        <v>17</v>
      </c>
    </row>
    <row r="461" spans="1:10" ht="12.75">
      <c r="A461" s="26"/>
      <c r="B461" s="29"/>
      <c r="C461" s="22"/>
      <c r="D461" s="22"/>
      <c r="E461" s="22"/>
      <c r="F461" s="22"/>
      <c r="G461" s="22"/>
      <c r="H461" s="22"/>
      <c r="I461" s="22"/>
      <c r="J461" s="22"/>
    </row>
    <row r="462" spans="1:11" ht="15">
      <c r="A462" s="196" t="s">
        <v>32</v>
      </c>
      <c r="B462" s="196"/>
      <c r="C462" s="196"/>
      <c r="D462" s="196"/>
      <c r="E462" s="196"/>
      <c r="F462" s="196"/>
      <c r="G462" s="196"/>
      <c r="H462" s="196"/>
      <c r="I462" s="196"/>
      <c r="J462" s="196"/>
      <c r="K462" s="113"/>
    </row>
    <row r="463" spans="1:11" ht="12.75">
      <c r="A463" s="8"/>
      <c r="B463" s="25"/>
      <c r="C463" s="9"/>
      <c r="D463" s="9"/>
      <c r="E463" s="9"/>
      <c r="F463" s="9"/>
      <c r="G463" s="9"/>
      <c r="H463" s="10"/>
      <c r="I463" s="10"/>
      <c r="J463" s="40" t="s">
        <v>27</v>
      </c>
      <c r="K463" s="40"/>
    </row>
    <row r="464" spans="1:11" ht="16.5" customHeight="1">
      <c r="A464" s="156" t="s">
        <v>39</v>
      </c>
      <c r="B464" s="156" t="s">
        <v>40</v>
      </c>
      <c r="C464" s="162" t="s">
        <v>45</v>
      </c>
      <c r="D464" s="163"/>
      <c r="E464" s="163"/>
      <c r="F464" s="163"/>
      <c r="G464" s="164"/>
      <c r="H464" s="156" t="s">
        <v>42</v>
      </c>
      <c r="I464" s="156" t="s">
        <v>23</v>
      </c>
      <c r="J464" s="156" t="s">
        <v>43</v>
      </c>
      <c r="K464" s="114"/>
    </row>
    <row r="465" spans="1:11" ht="16.5" customHeight="1">
      <c r="A465" s="157"/>
      <c r="B465" s="157"/>
      <c r="C465" s="165"/>
      <c r="D465" s="166"/>
      <c r="E465" s="166"/>
      <c r="F465" s="166"/>
      <c r="G465" s="167"/>
      <c r="H465" s="157"/>
      <c r="I465" s="157"/>
      <c r="J465" s="157"/>
      <c r="K465" s="114"/>
    </row>
    <row r="466" spans="1:11" ht="16.5" customHeight="1">
      <c r="A466" s="158"/>
      <c r="B466" s="158"/>
      <c r="C466" s="168"/>
      <c r="D466" s="169"/>
      <c r="E466" s="169"/>
      <c r="F466" s="169"/>
      <c r="G466" s="170"/>
      <c r="H466" s="158"/>
      <c r="I466" s="158"/>
      <c r="J466" s="158"/>
      <c r="K466" s="114"/>
    </row>
    <row r="467" spans="1:11" ht="13.5" thickBot="1">
      <c r="A467" s="70">
        <v>1</v>
      </c>
      <c r="B467" s="12">
        <v>2</v>
      </c>
      <c r="C467" s="184">
        <v>3</v>
      </c>
      <c r="D467" s="185"/>
      <c r="E467" s="185"/>
      <c r="F467" s="185"/>
      <c r="G467" s="186"/>
      <c r="H467" s="13" t="s">
        <v>2</v>
      </c>
      <c r="I467" s="13" t="s">
        <v>25</v>
      </c>
      <c r="J467" s="13" t="s">
        <v>26</v>
      </c>
      <c r="K467" s="115"/>
    </row>
    <row r="468" spans="1:10" ht="12.75" customHeight="1">
      <c r="A468" s="74" t="s">
        <v>33</v>
      </c>
      <c r="B468" s="38" t="s">
        <v>8</v>
      </c>
      <c r="C468" s="159" t="s">
        <v>17</v>
      </c>
      <c r="D468" s="160"/>
      <c r="E468" s="160"/>
      <c r="F468" s="160"/>
      <c r="G468" s="161"/>
      <c r="H468" s="66">
        <f>H470+H493+H498</f>
        <v>24743626.17</v>
      </c>
      <c r="I468" s="66">
        <f>I470+I493+I498</f>
        <v>-30528202.57</v>
      </c>
      <c r="J468" s="129">
        <f>J470+J493+J498</f>
        <v>55271828.74</v>
      </c>
    </row>
    <row r="469" spans="1:10" ht="12.75" customHeight="1">
      <c r="A469" s="75" t="s">
        <v>11</v>
      </c>
      <c r="B469" s="39"/>
      <c r="C469" s="187"/>
      <c r="D469" s="188"/>
      <c r="E469" s="188"/>
      <c r="F469" s="188"/>
      <c r="G469" s="189"/>
      <c r="H469" s="43"/>
      <c r="I469" s="44"/>
      <c r="J469" s="45"/>
    </row>
    <row r="470" spans="1:10" ht="12.75" customHeight="1">
      <c r="A470" s="74" t="s">
        <v>34</v>
      </c>
      <c r="B470" s="49" t="s">
        <v>12</v>
      </c>
      <c r="C470" s="207" t="s">
        <v>17</v>
      </c>
      <c r="D470" s="208"/>
      <c r="E470" s="208"/>
      <c r="F470" s="208"/>
      <c r="G470" s="209"/>
      <c r="H470" s="52">
        <v>5349800</v>
      </c>
      <c r="I470" s="52">
        <v>-20772600</v>
      </c>
      <c r="J470" s="90">
        <v>26122400</v>
      </c>
    </row>
    <row r="471" spans="1:10" ht="12.75" customHeight="1">
      <c r="A471" s="75" t="s">
        <v>10</v>
      </c>
      <c r="B471" s="50"/>
      <c r="C471" s="176"/>
      <c r="D471" s="177"/>
      <c r="E471" s="177"/>
      <c r="F471" s="177"/>
      <c r="G471" s="178"/>
      <c r="H471" s="62"/>
      <c r="I471" s="63"/>
      <c r="J471" s="64"/>
    </row>
    <row r="472" spans="1:12" ht="22.5">
      <c r="A472" s="100" t="s">
        <v>90</v>
      </c>
      <c r="B472" s="101" t="s">
        <v>12</v>
      </c>
      <c r="C472" s="108" t="s">
        <v>68</v>
      </c>
      <c r="D472" s="148" t="s">
        <v>91</v>
      </c>
      <c r="E472" s="149"/>
      <c r="F472" s="149"/>
      <c r="G472" s="150"/>
      <c r="H472" s="97">
        <v>5349800</v>
      </c>
      <c r="I472" s="103">
        <v>-20772600</v>
      </c>
      <c r="J472" s="104">
        <v>26122400</v>
      </c>
      <c r="K472" s="116" t="str">
        <f aca="true" t="shared" si="10" ref="K472:K491">C472&amp;D472&amp;G472</f>
        <v>00001000000000000000</v>
      </c>
      <c r="L472" s="107" t="s">
        <v>92</v>
      </c>
    </row>
    <row r="473" spans="1:12" ht="22.5">
      <c r="A473" s="100" t="s">
        <v>93</v>
      </c>
      <c r="B473" s="101" t="s">
        <v>12</v>
      </c>
      <c r="C473" s="108" t="s">
        <v>68</v>
      </c>
      <c r="D473" s="148" t="s">
        <v>94</v>
      </c>
      <c r="E473" s="149"/>
      <c r="F473" s="149"/>
      <c r="G473" s="150"/>
      <c r="H473" s="97">
        <v>5972400</v>
      </c>
      <c r="I473" s="103">
        <v>-20300000</v>
      </c>
      <c r="J473" s="104">
        <v>26272400</v>
      </c>
      <c r="K473" s="116" t="str">
        <f t="shared" si="10"/>
        <v>00001020000000000000</v>
      </c>
      <c r="L473" s="107" t="s">
        <v>95</v>
      </c>
    </row>
    <row r="474" spans="1:12" ht="22.5">
      <c r="A474" s="100" t="s">
        <v>96</v>
      </c>
      <c r="B474" s="101" t="s">
        <v>12</v>
      </c>
      <c r="C474" s="108" t="s">
        <v>68</v>
      </c>
      <c r="D474" s="148" t="s">
        <v>97</v>
      </c>
      <c r="E474" s="149"/>
      <c r="F474" s="149"/>
      <c r="G474" s="150"/>
      <c r="H474" s="97">
        <v>53572400</v>
      </c>
      <c r="I474" s="103">
        <v>25000000</v>
      </c>
      <c r="J474" s="104">
        <v>28572400</v>
      </c>
      <c r="K474" s="116" t="str">
        <f t="shared" si="10"/>
        <v>00001020000000000700</v>
      </c>
      <c r="L474" s="107" t="s">
        <v>98</v>
      </c>
    </row>
    <row r="475" spans="1:12" ht="22.5">
      <c r="A475" s="100" t="s">
        <v>99</v>
      </c>
      <c r="B475" s="101" t="s">
        <v>12</v>
      </c>
      <c r="C475" s="108" t="s">
        <v>68</v>
      </c>
      <c r="D475" s="148" t="s">
        <v>100</v>
      </c>
      <c r="E475" s="149"/>
      <c r="F475" s="149"/>
      <c r="G475" s="150"/>
      <c r="H475" s="97">
        <v>-47600000</v>
      </c>
      <c r="I475" s="103">
        <v>-45300000</v>
      </c>
      <c r="J475" s="104">
        <v>-2300000</v>
      </c>
      <c r="K475" s="116" t="str">
        <f t="shared" si="10"/>
        <v>00001020000000000800</v>
      </c>
      <c r="L475" s="107" t="s">
        <v>101</v>
      </c>
    </row>
    <row r="476" spans="1:12" s="85" customFormat="1" ht="33.75">
      <c r="A476" s="78" t="s">
        <v>102</v>
      </c>
      <c r="B476" s="79" t="s">
        <v>12</v>
      </c>
      <c r="C476" s="122" t="s">
        <v>68</v>
      </c>
      <c r="D476" s="153" t="s">
        <v>103</v>
      </c>
      <c r="E476" s="154"/>
      <c r="F476" s="154"/>
      <c r="G476" s="155"/>
      <c r="H476" s="81">
        <v>53572400</v>
      </c>
      <c r="I476" s="82">
        <v>25000000</v>
      </c>
      <c r="J476" s="83">
        <f>IF(IF(H476="",0,H476)=0,0,(IF(H476&gt;0,IF(I476&gt;H476,0,H476-I476),IF(I476&gt;H476,H476-I476,0))))</f>
        <v>28572400</v>
      </c>
      <c r="K476" s="117" t="str">
        <f t="shared" si="10"/>
        <v>00001020000050000710</v>
      </c>
      <c r="L476" s="84" t="str">
        <f>C476&amp;D476&amp;G476</f>
        <v>00001020000050000710</v>
      </c>
    </row>
    <row r="477" spans="1:12" s="85" customFormat="1" ht="33.75">
      <c r="A477" s="78" t="s">
        <v>104</v>
      </c>
      <c r="B477" s="79" t="s">
        <v>12</v>
      </c>
      <c r="C477" s="122" t="s">
        <v>68</v>
      </c>
      <c r="D477" s="153" t="s">
        <v>105</v>
      </c>
      <c r="E477" s="154"/>
      <c r="F477" s="154"/>
      <c r="G477" s="155"/>
      <c r="H477" s="81">
        <v>-47600000</v>
      </c>
      <c r="I477" s="82">
        <v>-45300000</v>
      </c>
      <c r="J477" s="83">
        <f>IF(IF(H477="",0,H477)=0,0,(IF(H477&gt;0,IF(I477&gt;H477,0,H477-I477),IF(I477&gt;H477,H477-I477,0))))</f>
        <v>-2300000</v>
      </c>
      <c r="K477" s="117" t="str">
        <f t="shared" si="10"/>
        <v>00001020000050000810</v>
      </c>
      <c r="L477" s="84" t="str">
        <f>C477&amp;D477&amp;G477</f>
        <v>00001020000050000810</v>
      </c>
    </row>
    <row r="478" spans="1:12" ht="22.5">
      <c r="A478" s="100" t="s">
        <v>106</v>
      </c>
      <c r="B478" s="101" t="s">
        <v>12</v>
      </c>
      <c r="C478" s="108" t="s">
        <v>68</v>
      </c>
      <c r="D478" s="148" t="s">
        <v>107</v>
      </c>
      <c r="E478" s="149"/>
      <c r="F478" s="149"/>
      <c r="G478" s="150"/>
      <c r="H478" s="97">
        <v>-1199300</v>
      </c>
      <c r="I478" s="103">
        <v>-1049300</v>
      </c>
      <c r="J478" s="104">
        <v>-150000</v>
      </c>
      <c r="K478" s="116" t="str">
        <f t="shared" si="10"/>
        <v>00001030000000000000</v>
      </c>
      <c r="L478" s="107" t="s">
        <v>108</v>
      </c>
    </row>
    <row r="479" spans="1:12" ht="33.75">
      <c r="A479" s="100" t="s">
        <v>109</v>
      </c>
      <c r="B479" s="101" t="s">
        <v>12</v>
      </c>
      <c r="C479" s="108" t="s">
        <v>68</v>
      </c>
      <c r="D479" s="148" t="s">
        <v>110</v>
      </c>
      <c r="E479" s="149"/>
      <c r="F479" s="149"/>
      <c r="G479" s="150"/>
      <c r="H479" s="97">
        <v>-1199300</v>
      </c>
      <c r="I479" s="103">
        <v>-1049300</v>
      </c>
      <c r="J479" s="104">
        <v>-150000</v>
      </c>
      <c r="K479" s="116" t="str">
        <f t="shared" si="10"/>
        <v>00001030100000000000</v>
      </c>
      <c r="L479" s="107" t="s">
        <v>111</v>
      </c>
    </row>
    <row r="480" spans="1:12" ht="33.75">
      <c r="A480" s="100" t="s">
        <v>112</v>
      </c>
      <c r="B480" s="101" t="s">
        <v>12</v>
      </c>
      <c r="C480" s="108" t="s">
        <v>68</v>
      </c>
      <c r="D480" s="148" t="s">
        <v>113</v>
      </c>
      <c r="E480" s="149"/>
      <c r="F480" s="149"/>
      <c r="G480" s="150"/>
      <c r="H480" s="97">
        <v>9443000</v>
      </c>
      <c r="I480" s="103">
        <v>9443000</v>
      </c>
      <c r="J480" s="104">
        <v>0</v>
      </c>
      <c r="K480" s="116" t="str">
        <f t="shared" si="10"/>
        <v>00001030100000000700</v>
      </c>
      <c r="L480" s="107" t="s">
        <v>114</v>
      </c>
    </row>
    <row r="481" spans="1:12" ht="33.75">
      <c r="A481" s="100" t="s">
        <v>115</v>
      </c>
      <c r="B481" s="101" t="s">
        <v>12</v>
      </c>
      <c r="C481" s="108" t="s">
        <v>68</v>
      </c>
      <c r="D481" s="148" t="s">
        <v>116</v>
      </c>
      <c r="E481" s="149"/>
      <c r="F481" s="149"/>
      <c r="G481" s="150"/>
      <c r="H481" s="97">
        <v>-10642300</v>
      </c>
      <c r="I481" s="103">
        <v>-10492300</v>
      </c>
      <c r="J481" s="104">
        <v>-150000</v>
      </c>
      <c r="K481" s="116" t="str">
        <f t="shared" si="10"/>
        <v>00001030100000000800</v>
      </c>
      <c r="L481" s="107" t="s">
        <v>117</v>
      </c>
    </row>
    <row r="482" spans="1:12" s="85" customFormat="1" ht="33.75">
      <c r="A482" s="78" t="s">
        <v>118</v>
      </c>
      <c r="B482" s="79" t="s">
        <v>12</v>
      </c>
      <c r="C482" s="122" t="s">
        <v>68</v>
      </c>
      <c r="D482" s="153" t="s">
        <v>119</v>
      </c>
      <c r="E482" s="154"/>
      <c r="F482" s="154"/>
      <c r="G482" s="155"/>
      <c r="H482" s="81">
        <v>9443000</v>
      </c>
      <c r="I482" s="82">
        <v>9443000</v>
      </c>
      <c r="J482" s="83">
        <f>IF(IF(H482="",0,H482)=0,0,(IF(H482&gt;0,IF(I482&gt;H482,0,H482-I482),IF(I482&gt;H482,H482-I482,0))))</f>
        <v>0</v>
      </c>
      <c r="K482" s="117" t="str">
        <f t="shared" si="10"/>
        <v>00001030100050000710</v>
      </c>
      <c r="L482" s="84" t="str">
        <f>C482&amp;D482&amp;G482</f>
        <v>00001030100050000710</v>
      </c>
    </row>
    <row r="483" spans="1:12" s="85" customFormat="1" ht="33.75">
      <c r="A483" s="78" t="s">
        <v>120</v>
      </c>
      <c r="B483" s="79" t="s">
        <v>12</v>
      </c>
      <c r="C483" s="122" t="s">
        <v>68</v>
      </c>
      <c r="D483" s="153" t="s">
        <v>121</v>
      </c>
      <c r="E483" s="154"/>
      <c r="F483" s="154"/>
      <c r="G483" s="155"/>
      <c r="H483" s="81">
        <v>-10642300</v>
      </c>
      <c r="I483" s="82">
        <v>-10492300</v>
      </c>
      <c r="J483" s="83">
        <f>IF(IF(H483="",0,H483)=0,0,(IF(H483&gt;0,IF(I483&gt;H483,0,H483-I483),IF(I483&gt;H483,H483-I483,0))))</f>
        <v>-150000</v>
      </c>
      <c r="K483" s="117" t="str">
        <f t="shared" si="10"/>
        <v>00001030100050000810</v>
      </c>
      <c r="L483" s="84" t="str">
        <f>C483&amp;D483&amp;G483</f>
        <v>00001030100050000810</v>
      </c>
    </row>
    <row r="484" spans="1:12" ht="22.5">
      <c r="A484" s="100" t="s">
        <v>122</v>
      </c>
      <c r="B484" s="101" t="s">
        <v>12</v>
      </c>
      <c r="C484" s="108" t="s">
        <v>68</v>
      </c>
      <c r="D484" s="148" t="s">
        <v>123</v>
      </c>
      <c r="E484" s="149"/>
      <c r="F484" s="149"/>
      <c r="G484" s="150"/>
      <c r="H484" s="97">
        <v>576700</v>
      </c>
      <c r="I484" s="103">
        <v>576700</v>
      </c>
      <c r="J484" s="104">
        <v>0</v>
      </c>
      <c r="K484" s="116" t="str">
        <f t="shared" si="10"/>
        <v>00001060000000000000</v>
      </c>
      <c r="L484" s="107" t="s">
        <v>124</v>
      </c>
    </row>
    <row r="485" spans="1:12" ht="22.5">
      <c r="A485" s="100" t="s">
        <v>125</v>
      </c>
      <c r="B485" s="101" t="s">
        <v>12</v>
      </c>
      <c r="C485" s="108" t="s">
        <v>68</v>
      </c>
      <c r="D485" s="148" t="s">
        <v>126</v>
      </c>
      <c r="E485" s="149"/>
      <c r="F485" s="149"/>
      <c r="G485" s="150"/>
      <c r="H485" s="97">
        <v>576700</v>
      </c>
      <c r="I485" s="103">
        <v>576700</v>
      </c>
      <c r="J485" s="104">
        <v>0</v>
      </c>
      <c r="K485" s="116" t="str">
        <f t="shared" si="10"/>
        <v>00001060500000000000</v>
      </c>
      <c r="L485" s="107" t="s">
        <v>127</v>
      </c>
    </row>
    <row r="486" spans="1:12" ht="22.5">
      <c r="A486" s="100" t="s">
        <v>128</v>
      </c>
      <c r="B486" s="101" t="s">
        <v>12</v>
      </c>
      <c r="C486" s="108" t="s">
        <v>68</v>
      </c>
      <c r="D486" s="148" t="s">
        <v>129</v>
      </c>
      <c r="E486" s="149"/>
      <c r="F486" s="149"/>
      <c r="G486" s="150"/>
      <c r="H486" s="97">
        <v>-9690300</v>
      </c>
      <c r="I486" s="103">
        <v>-9690300</v>
      </c>
      <c r="J486" s="104">
        <v>0</v>
      </c>
      <c r="K486" s="116" t="str">
        <f t="shared" si="10"/>
        <v>00001060500000000500</v>
      </c>
      <c r="L486" s="107" t="s">
        <v>130</v>
      </c>
    </row>
    <row r="487" spans="1:12" ht="22.5">
      <c r="A487" s="100" t="s">
        <v>131</v>
      </c>
      <c r="B487" s="101" t="s">
        <v>12</v>
      </c>
      <c r="C487" s="108" t="s">
        <v>68</v>
      </c>
      <c r="D487" s="148" t="s">
        <v>132</v>
      </c>
      <c r="E487" s="149"/>
      <c r="F487" s="149"/>
      <c r="G487" s="150"/>
      <c r="H487" s="97">
        <v>10267000</v>
      </c>
      <c r="I487" s="103">
        <v>10267000</v>
      </c>
      <c r="J487" s="104">
        <v>0</v>
      </c>
      <c r="K487" s="116" t="str">
        <f t="shared" si="10"/>
        <v>00001060500000000600</v>
      </c>
      <c r="L487" s="107" t="s">
        <v>133</v>
      </c>
    </row>
    <row r="488" spans="1:12" ht="33.75">
      <c r="A488" s="100" t="s">
        <v>134</v>
      </c>
      <c r="B488" s="101" t="s">
        <v>12</v>
      </c>
      <c r="C488" s="108" t="s">
        <v>68</v>
      </c>
      <c r="D488" s="148" t="s">
        <v>135</v>
      </c>
      <c r="E488" s="149"/>
      <c r="F488" s="149"/>
      <c r="G488" s="150"/>
      <c r="H488" s="97">
        <v>-9690300</v>
      </c>
      <c r="I488" s="103">
        <v>-9690300</v>
      </c>
      <c r="J488" s="104">
        <v>0</v>
      </c>
      <c r="K488" s="116" t="str">
        <f t="shared" si="10"/>
        <v>00001060502000000500</v>
      </c>
      <c r="L488" s="107" t="s">
        <v>136</v>
      </c>
    </row>
    <row r="489" spans="1:12" ht="33.75">
      <c r="A489" s="100" t="s">
        <v>137</v>
      </c>
      <c r="B489" s="101" t="s">
        <v>12</v>
      </c>
      <c r="C489" s="108" t="s">
        <v>68</v>
      </c>
      <c r="D489" s="148" t="s">
        <v>138</v>
      </c>
      <c r="E489" s="149"/>
      <c r="F489" s="149"/>
      <c r="G489" s="150"/>
      <c r="H489" s="97">
        <v>10267000</v>
      </c>
      <c r="I489" s="103">
        <v>10267000</v>
      </c>
      <c r="J489" s="104">
        <v>0</v>
      </c>
      <c r="K489" s="116" t="str">
        <f t="shared" si="10"/>
        <v>00001060502000000600</v>
      </c>
      <c r="L489" s="107" t="s">
        <v>139</v>
      </c>
    </row>
    <row r="490" spans="1:12" s="85" customFormat="1" ht="33.75">
      <c r="A490" s="78" t="s">
        <v>140</v>
      </c>
      <c r="B490" s="79" t="s">
        <v>12</v>
      </c>
      <c r="C490" s="122" t="s">
        <v>68</v>
      </c>
      <c r="D490" s="153" t="s">
        <v>141</v>
      </c>
      <c r="E490" s="154"/>
      <c r="F490" s="154"/>
      <c r="G490" s="155"/>
      <c r="H490" s="81">
        <v>-9690300</v>
      </c>
      <c r="I490" s="82">
        <v>-9690300</v>
      </c>
      <c r="J490" s="83">
        <f>IF(IF(H490="",0,H490)=0,0,(IF(H490&gt;0,IF(I490&gt;H490,0,H490-I490),IF(I490&gt;H490,H490-I490,0))))</f>
        <v>0</v>
      </c>
      <c r="K490" s="117" t="str">
        <f t="shared" si="10"/>
        <v>00001060502050000540</v>
      </c>
      <c r="L490" s="84" t="str">
        <f>C490&amp;D490&amp;G490</f>
        <v>00001060502050000540</v>
      </c>
    </row>
    <row r="491" spans="1:12" s="85" customFormat="1" ht="45">
      <c r="A491" s="78" t="s">
        <v>142</v>
      </c>
      <c r="B491" s="79" t="s">
        <v>12</v>
      </c>
      <c r="C491" s="122" t="s">
        <v>68</v>
      </c>
      <c r="D491" s="153" t="s">
        <v>143</v>
      </c>
      <c r="E491" s="154"/>
      <c r="F491" s="154"/>
      <c r="G491" s="155"/>
      <c r="H491" s="81">
        <v>10267000</v>
      </c>
      <c r="I491" s="82">
        <v>10267000</v>
      </c>
      <c r="J491" s="83">
        <f>IF(IF(H491="",0,H491)=0,0,(IF(H491&gt;0,IF(I491&gt;H491,0,H491-I491),IF(I491&gt;H491,H491-I491,0))))</f>
        <v>0</v>
      </c>
      <c r="K491" s="117" t="str">
        <f t="shared" si="10"/>
        <v>00001060502050000640</v>
      </c>
      <c r="L491" s="84" t="str">
        <f>C491&amp;D491&amp;G491</f>
        <v>00001060502050000640</v>
      </c>
    </row>
    <row r="492" spans="1:11" ht="12.75" customHeight="1" hidden="1">
      <c r="A492" s="76"/>
      <c r="B492" s="17"/>
      <c r="C492" s="14"/>
      <c r="D492" s="14"/>
      <c r="E492" s="14"/>
      <c r="F492" s="14"/>
      <c r="G492" s="14"/>
      <c r="H492" s="34"/>
      <c r="I492" s="35"/>
      <c r="J492" s="55"/>
      <c r="K492" s="118"/>
    </row>
    <row r="493" spans="1:10" ht="12.75" customHeight="1">
      <c r="A493" s="74" t="s">
        <v>35</v>
      </c>
      <c r="B493" s="50" t="s">
        <v>13</v>
      </c>
      <c r="C493" s="176" t="s">
        <v>17</v>
      </c>
      <c r="D493" s="177"/>
      <c r="E493" s="177"/>
      <c r="F493" s="177"/>
      <c r="G493" s="178"/>
      <c r="H493" s="52">
        <v>0</v>
      </c>
      <c r="I493" s="52">
        <v>0</v>
      </c>
      <c r="J493" s="91">
        <v>0</v>
      </c>
    </row>
    <row r="494" spans="1:10" ht="12.75" customHeight="1">
      <c r="A494" s="75" t="s">
        <v>10</v>
      </c>
      <c r="B494" s="50"/>
      <c r="C494" s="176"/>
      <c r="D494" s="177"/>
      <c r="E494" s="177"/>
      <c r="F494" s="177"/>
      <c r="G494" s="178"/>
      <c r="H494" s="62"/>
      <c r="I494" s="63"/>
      <c r="J494" s="64"/>
    </row>
    <row r="495" spans="1:12" ht="12.75" customHeight="1" hidden="1">
      <c r="A495" s="132"/>
      <c r="B495" s="133" t="s">
        <v>13</v>
      </c>
      <c r="C495" s="134"/>
      <c r="D495" s="200"/>
      <c r="E495" s="201"/>
      <c r="F495" s="201"/>
      <c r="G495" s="202"/>
      <c r="H495" s="135"/>
      <c r="I495" s="136"/>
      <c r="J495" s="137"/>
      <c r="K495" s="138">
        <f>C495&amp;D495&amp;G495</f>
      </c>
      <c r="L495" s="139"/>
    </row>
    <row r="496" spans="1:12" s="85" customFormat="1" ht="12.75">
      <c r="A496" s="140"/>
      <c r="B496" s="141" t="s">
        <v>13</v>
      </c>
      <c r="C496" s="142"/>
      <c r="D496" s="203"/>
      <c r="E496" s="203"/>
      <c r="F496" s="203"/>
      <c r="G496" s="204"/>
      <c r="H496" s="143"/>
      <c r="I496" s="144"/>
      <c r="J496" s="145">
        <f>IF(IF(H496="",0,H496)=0,0,(IF(H496&gt;0,IF(I496&gt;H496,0,H496-I496),IF(I496&gt;H496,H496-I496,0))))</f>
        <v>0</v>
      </c>
      <c r="K496" s="146">
        <f>C496&amp;D496&amp;G496</f>
      </c>
      <c r="L496" s="147">
        <f>C496&amp;D496&amp;G496</f>
      </c>
    </row>
    <row r="497" spans="1:11" ht="12.75" customHeight="1" hidden="1">
      <c r="A497" s="76"/>
      <c r="B497" s="16"/>
      <c r="C497" s="14"/>
      <c r="D497" s="14"/>
      <c r="E497" s="14"/>
      <c r="F497" s="14"/>
      <c r="G497" s="14"/>
      <c r="H497" s="34"/>
      <c r="I497" s="35"/>
      <c r="J497" s="55"/>
      <c r="K497" s="118"/>
    </row>
    <row r="498" spans="1:10" ht="12.75" customHeight="1">
      <c r="A498" s="74" t="s">
        <v>16</v>
      </c>
      <c r="B498" s="50" t="s">
        <v>9</v>
      </c>
      <c r="C498" s="181" t="s">
        <v>53</v>
      </c>
      <c r="D498" s="182"/>
      <c r="E498" s="182"/>
      <c r="F498" s="182"/>
      <c r="G498" s="183"/>
      <c r="H498" s="52">
        <v>19393826.17</v>
      </c>
      <c r="I498" s="52">
        <v>-9755602.57</v>
      </c>
      <c r="J498" s="92">
        <f>IF(IF(H498="",0,H498)=0,0,(IF(H498&gt;0,IF(I498&gt;H498,0,H498-I498),IF(I498&gt;H498,H498-I498,0))))</f>
        <v>29149428.74</v>
      </c>
    </row>
    <row r="499" spans="1:10" ht="22.5">
      <c r="A499" s="74" t="s">
        <v>54</v>
      </c>
      <c r="B499" s="50" t="s">
        <v>9</v>
      </c>
      <c r="C499" s="181" t="s">
        <v>55</v>
      </c>
      <c r="D499" s="182"/>
      <c r="E499" s="182"/>
      <c r="F499" s="182"/>
      <c r="G499" s="183"/>
      <c r="H499" s="52">
        <v>19393826.17</v>
      </c>
      <c r="I499" s="52">
        <v>-9755602.57</v>
      </c>
      <c r="J499" s="92">
        <f>IF(IF(H499="",0,H499)=0,0,(IF(H499&gt;0,IF(I499&gt;H499,0,H499-I499),IF(I499&gt;H499,H499-I499,0))))</f>
        <v>29149428.74</v>
      </c>
    </row>
    <row r="500" spans="1:10" ht="35.25" customHeight="1">
      <c r="A500" s="74" t="s">
        <v>57</v>
      </c>
      <c r="B500" s="50" t="s">
        <v>9</v>
      </c>
      <c r="C500" s="181" t="s">
        <v>56</v>
      </c>
      <c r="D500" s="182"/>
      <c r="E500" s="182"/>
      <c r="F500" s="182"/>
      <c r="G500" s="183"/>
      <c r="H500" s="52">
        <v>0</v>
      </c>
      <c r="I500" s="52">
        <v>0</v>
      </c>
      <c r="J500" s="92">
        <f>IF(IF(H500="",0,H500)=0,0,(IF(H500&gt;0,IF(I500&gt;H500,0,H500-I500),IF(I500&gt;H500,H500-I500,0))))</f>
        <v>0</v>
      </c>
    </row>
    <row r="501" spans="1:12" ht="12.75">
      <c r="A501" s="109" t="s">
        <v>80</v>
      </c>
      <c r="B501" s="110" t="s">
        <v>14</v>
      </c>
      <c r="C501" s="108" t="s">
        <v>68</v>
      </c>
      <c r="D501" s="148" t="s">
        <v>79</v>
      </c>
      <c r="E501" s="149"/>
      <c r="F501" s="149"/>
      <c r="G501" s="150"/>
      <c r="H501" s="97">
        <v>-606290091.36</v>
      </c>
      <c r="I501" s="97">
        <v>-555747503.74</v>
      </c>
      <c r="J501" s="112" t="s">
        <v>58</v>
      </c>
      <c r="K501" s="107" t="str">
        <f aca="true" t="shared" si="11" ref="K501:K508">C501&amp;D501&amp;G501</f>
        <v>00001050000000000500</v>
      </c>
      <c r="L501" s="107" t="s">
        <v>81</v>
      </c>
    </row>
    <row r="502" spans="1:12" ht="12.75">
      <c r="A502" s="109" t="s">
        <v>83</v>
      </c>
      <c r="B502" s="110" t="s">
        <v>14</v>
      </c>
      <c r="C502" s="108" t="s">
        <v>68</v>
      </c>
      <c r="D502" s="148" t="s">
        <v>82</v>
      </c>
      <c r="E502" s="149"/>
      <c r="F502" s="149"/>
      <c r="G502" s="150"/>
      <c r="H502" s="97">
        <v>-606290091.36</v>
      </c>
      <c r="I502" s="97">
        <v>-555747503.74</v>
      </c>
      <c r="J502" s="112" t="s">
        <v>58</v>
      </c>
      <c r="K502" s="107" t="str">
        <f t="shared" si="11"/>
        <v>00001050200000000500</v>
      </c>
      <c r="L502" s="107" t="s">
        <v>84</v>
      </c>
    </row>
    <row r="503" spans="1:12" ht="22.5">
      <c r="A503" s="109" t="s">
        <v>86</v>
      </c>
      <c r="B503" s="110" t="s">
        <v>14</v>
      </c>
      <c r="C503" s="108" t="s">
        <v>68</v>
      </c>
      <c r="D503" s="148" t="s">
        <v>85</v>
      </c>
      <c r="E503" s="149"/>
      <c r="F503" s="149"/>
      <c r="G503" s="150"/>
      <c r="H503" s="97">
        <v>-606290091.36</v>
      </c>
      <c r="I503" s="97">
        <v>-555747503.74</v>
      </c>
      <c r="J503" s="112" t="s">
        <v>58</v>
      </c>
      <c r="K503" s="107" t="str">
        <f t="shared" si="11"/>
        <v>00001050201000000510</v>
      </c>
      <c r="L503" s="107" t="s">
        <v>87</v>
      </c>
    </row>
    <row r="504" spans="1:12" ht="22.5">
      <c r="A504" s="95" t="s">
        <v>89</v>
      </c>
      <c r="B504" s="111" t="s">
        <v>14</v>
      </c>
      <c r="C504" s="124" t="s">
        <v>68</v>
      </c>
      <c r="D504" s="151" t="s">
        <v>88</v>
      </c>
      <c r="E504" s="151"/>
      <c r="F504" s="151"/>
      <c r="G504" s="152"/>
      <c r="H504" s="77">
        <v>-606290091.36</v>
      </c>
      <c r="I504" s="77">
        <v>-555747503.74</v>
      </c>
      <c r="J504" s="65" t="s">
        <v>17</v>
      </c>
      <c r="K504" s="107" t="str">
        <f t="shared" si="11"/>
        <v>00001050201050000510</v>
      </c>
      <c r="L504" s="4" t="str">
        <f>C504&amp;D504&amp;G504</f>
        <v>00001050201050000510</v>
      </c>
    </row>
    <row r="505" spans="1:12" ht="12.75">
      <c r="A505" s="109" t="s">
        <v>67</v>
      </c>
      <c r="B505" s="110" t="s">
        <v>15</v>
      </c>
      <c r="C505" s="108" t="s">
        <v>68</v>
      </c>
      <c r="D505" s="148" t="s">
        <v>69</v>
      </c>
      <c r="E505" s="149"/>
      <c r="F505" s="149"/>
      <c r="G505" s="150"/>
      <c r="H505" s="97">
        <v>625683917.53</v>
      </c>
      <c r="I505" s="97">
        <v>545991901.17</v>
      </c>
      <c r="J505" s="112" t="s">
        <v>58</v>
      </c>
      <c r="K505" s="107" t="str">
        <f t="shared" si="11"/>
        <v>00001050000000000600</v>
      </c>
      <c r="L505" s="107" t="s">
        <v>70</v>
      </c>
    </row>
    <row r="506" spans="1:12" ht="12.75">
      <c r="A506" s="109" t="s">
        <v>71</v>
      </c>
      <c r="B506" s="110" t="s">
        <v>15</v>
      </c>
      <c r="C506" s="108" t="s">
        <v>68</v>
      </c>
      <c r="D506" s="148" t="s">
        <v>72</v>
      </c>
      <c r="E506" s="149"/>
      <c r="F506" s="149"/>
      <c r="G506" s="150"/>
      <c r="H506" s="97">
        <v>625683917.53</v>
      </c>
      <c r="I506" s="97">
        <v>545991901.17</v>
      </c>
      <c r="J506" s="112" t="s">
        <v>58</v>
      </c>
      <c r="K506" s="107" t="str">
        <f t="shared" si="11"/>
        <v>00001050200000000600</v>
      </c>
      <c r="L506" s="107" t="s">
        <v>73</v>
      </c>
    </row>
    <row r="507" spans="1:12" ht="22.5">
      <c r="A507" s="109" t="s">
        <v>74</v>
      </c>
      <c r="B507" s="110" t="s">
        <v>15</v>
      </c>
      <c r="C507" s="108" t="s">
        <v>68</v>
      </c>
      <c r="D507" s="148" t="s">
        <v>75</v>
      </c>
      <c r="E507" s="149"/>
      <c r="F507" s="149"/>
      <c r="G507" s="150"/>
      <c r="H507" s="97">
        <v>625683917.53</v>
      </c>
      <c r="I507" s="97">
        <v>545991901.17</v>
      </c>
      <c r="J507" s="112" t="s">
        <v>58</v>
      </c>
      <c r="K507" s="107" t="str">
        <f t="shared" si="11"/>
        <v>00001050201000000610</v>
      </c>
      <c r="L507" s="107" t="s">
        <v>76</v>
      </c>
    </row>
    <row r="508" spans="1:12" ht="22.5">
      <c r="A508" s="96" t="s">
        <v>77</v>
      </c>
      <c r="B508" s="111" t="s">
        <v>15</v>
      </c>
      <c r="C508" s="124" t="s">
        <v>68</v>
      </c>
      <c r="D508" s="151" t="s">
        <v>78</v>
      </c>
      <c r="E508" s="151"/>
      <c r="F508" s="151"/>
      <c r="G508" s="152"/>
      <c r="H508" s="98">
        <v>625683917.53</v>
      </c>
      <c r="I508" s="98">
        <v>545991901.17</v>
      </c>
      <c r="J508" s="99" t="s">
        <v>17</v>
      </c>
      <c r="K508" s="106" t="str">
        <f t="shared" si="11"/>
        <v>00001050201050000610</v>
      </c>
      <c r="L508" s="4" t="str">
        <f>C508&amp;D508&amp;G508</f>
        <v>00001050201050000610</v>
      </c>
    </row>
    <row r="509" spans="1:11" ht="12.75">
      <c r="A509" s="26"/>
      <c r="B509" s="29"/>
      <c r="C509" s="22"/>
      <c r="D509" s="22"/>
      <c r="E509" s="22"/>
      <c r="F509" s="22"/>
      <c r="G509" s="22"/>
      <c r="H509" s="22"/>
      <c r="I509" s="22"/>
      <c r="J509" s="22"/>
      <c r="K509" s="22"/>
    </row>
    <row r="510" spans="1:12" ht="12.75">
      <c r="A510" s="26"/>
      <c r="B510" s="29"/>
      <c r="C510" s="22"/>
      <c r="D510" s="22"/>
      <c r="E510" s="22"/>
      <c r="F510" s="22"/>
      <c r="G510" s="22"/>
      <c r="H510" s="22"/>
      <c r="I510" s="22"/>
      <c r="J510" s="22"/>
      <c r="K510" s="94"/>
      <c r="L510" s="94"/>
    </row>
    <row r="511" spans="1:12" ht="21.75" customHeight="1">
      <c r="A511" s="24" t="s">
        <v>48</v>
      </c>
      <c r="B511" s="179"/>
      <c r="C511" s="179"/>
      <c r="D511" s="179"/>
      <c r="E511" s="29"/>
      <c r="F511" s="29"/>
      <c r="G511" s="22"/>
      <c r="H511" s="68" t="s">
        <v>50</v>
      </c>
      <c r="I511" s="67"/>
      <c r="J511" s="67"/>
      <c r="K511" s="94"/>
      <c r="L511" s="94"/>
    </row>
    <row r="512" spans="1:12" ht="12.75">
      <c r="A512" s="3" t="s">
        <v>46</v>
      </c>
      <c r="B512" s="175" t="s">
        <v>47</v>
      </c>
      <c r="C512" s="175"/>
      <c r="D512" s="175"/>
      <c r="E512" s="29"/>
      <c r="F512" s="29"/>
      <c r="G512" s="22"/>
      <c r="H512" s="22"/>
      <c r="I512" s="69" t="s">
        <v>51</v>
      </c>
      <c r="J512" s="29" t="s">
        <v>47</v>
      </c>
      <c r="K512" s="94"/>
      <c r="L512" s="94"/>
    </row>
    <row r="513" spans="1:12" ht="12.75">
      <c r="A513" s="3"/>
      <c r="B513" s="29"/>
      <c r="C513" s="22"/>
      <c r="D513" s="22"/>
      <c r="E513" s="22"/>
      <c r="F513" s="22"/>
      <c r="G513" s="22"/>
      <c r="H513" s="22"/>
      <c r="I513" s="22"/>
      <c r="J513" s="22"/>
      <c r="K513" s="94"/>
      <c r="L513" s="94"/>
    </row>
    <row r="514" spans="1:12" ht="21.75" customHeight="1">
      <c r="A514" s="3" t="s">
        <v>49</v>
      </c>
      <c r="B514" s="180"/>
      <c r="C514" s="180"/>
      <c r="D514" s="180"/>
      <c r="E514" s="121"/>
      <c r="F514" s="121"/>
      <c r="G514" s="22"/>
      <c r="H514" s="22"/>
      <c r="I514" s="22"/>
      <c r="J514" s="22"/>
      <c r="K514" s="94"/>
      <c r="L514" s="94"/>
    </row>
    <row r="515" spans="1:12" ht="12.75">
      <c r="A515" s="3" t="s">
        <v>46</v>
      </c>
      <c r="B515" s="175" t="s">
        <v>47</v>
      </c>
      <c r="C515" s="175"/>
      <c r="D515" s="175"/>
      <c r="E515" s="29"/>
      <c r="F515" s="29"/>
      <c r="G515" s="22"/>
      <c r="H515" s="22"/>
      <c r="I515" s="22"/>
      <c r="J515" s="22"/>
      <c r="K515" s="94"/>
      <c r="L515" s="94"/>
    </row>
    <row r="516" spans="1:12" ht="12.75">
      <c r="A516" s="3"/>
      <c r="B516" s="29"/>
      <c r="C516" s="22"/>
      <c r="D516" s="22"/>
      <c r="E516" s="22"/>
      <c r="F516" s="22"/>
      <c r="G516" s="22"/>
      <c r="H516" s="22"/>
      <c r="I516" s="22"/>
      <c r="J516" s="22"/>
      <c r="K516" s="94"/>
      <c r="L516" s="94"/>
    </row>
    <row r="517" spans="1:12" ht="12.75">
      <c r="A517" s="3" t="s">
        <v>31</v>
      </c>
      <c r="B517" s="29"/>
      <c r="C517" s="22"/>
      <c r="D517" s="22"/>
      <c r="E517" s="22"/>
      <c r="F517" s="22"/>
      <c r="G517" s="22"/>
      <c r="H517" s="22"/>
      <c r="I517" s="22"/>
      <c r="J517" s="22"/>
      <c r="K517" s="94"/>
      <c r="L517" s="94"/>
    </row>
    <row r="518" spans="1:12" ht="12.75">
      <c r="A518" s="26"/>
      <c r="B518" s="29"/>
      <c r="C518" s="22"/>
      <c r="D518" s="22"/>
      <c r="E518" s="22"/>
      <c r="F518" s="22"/>
      <c r="G518" s="22"/>
      <c r="H518" s="22"/>
      <c r="I518" s="22"/>
      <c r="J518" s="22"/>
      <c r="K518" s="94"/>
      <c r="L518" s="94"/>
    </row>
    <row r="519" spans="11:12" ht="12.75">
      <c r="K519" s="94"/>
      <c r="L519" s="94"/>
    </row>
    <row r="520" spans="11:12" ht="12.75">
      <c r="K520" s="94"/>
      <c r="L520" s="94"/>
    </row>
    <row r="521" spans="11:12" ht="12.75">
      <c r="K521" s="94"/>
      <c r="L521" s="94"/>
    </row>
    <row r="522" spans="11:12" ht="12.75">
      <c r="K522" s="94"/>
      <c r="L522" s="94"/>
    </row>
    <row r="523" spans="11:12" ht="12.75">
      <c r="K523" s="94"/>
      <c r="L523" s="94"/>
    </row>
    <row r="524" spans="11:12" ht="12.75">
      <c r="K524" s="94"/>
      <c r="L524" s="94"/>
    </row>
  </sheetData>
  <sheetProtection/>
  <mergeCells count="508">
    <mergeCell ref="D162:G162"/>
    <mergeCell ref="D163:G163"/>
    <mergeCell ref="D157:G157"/>
    <mergeCell ref="D158:G158"/>
    <mergeCell ref="D159:G159"/>
    <mergeCell ref="D160:G160"/>
    <mergeCell ref="D161:G161"/>
    <mergeCell ref="D152:G152"/>
    <mergeCell ref="D153:G153"/>
    <mergeCell ref="D154:G154"/>
    <mergeCell ref="D155:G155"/>
    <mergeCell ref="D156:G156"/>
    <mergeCell ref="D147:G147"/>
    <mergeCell ref="D148:G148"/>
    <mergeCell ref="D149:G149"/>
    <mergeCell ref="D150:G150"/>
    <mergeCell ref="D151:G151"/>
    <mergeCell ref="D142:G142"/>
    <mergeCell ref="D143:G143"/>
    <mergeCell ref="D144:G144"/>
    <mergeCell ref="D145:G145"/>
    <mergeCell ref="D146:G146"/>
    <mergeCell ref="D137:G137"/>
    <mergeCell ref="D138:G138"/>
    <mergeCell ref="D139:G139"/>
    <mergeCell ref="D140:G140"/>
    <mergeCell ref="D141:G141"/>
    <mergeCell ref="D132:G132"/>
    <mergeCell ref="D133:G133"/>
    <mergeCell ref="D134:G134"/>
    <mergeCell ref="D135:G135"/>
    <mergeCell ref="D136:G136"/>
    <mergeCell ref="D127:G127"/>
    <mergeCell ref="D128:G128"/>
    <mergeCell ref="D129:G129"/>
    <mergeCell ref="D130:G130"/>
    <mergeCell ref="D131:G131"/>
    <mergeCell ref="D122:G122"/>
    <mergeCell ref="D123:G123"/>
    <mergeCell ref="D124:G124"/>
    <mergeCell ref="D125:G125"/>
    <mergeCell ref="D126:G126"/>
    <mergeCell ref="D117:G117"/>
    <mergeCell ref="D118:G118"/>
    <mergeCell ref="D119:G119"/>
    <mergeCell ref="D120:G120"/>
    <mergeCell ref="D121:G121"/>
    <mergeCell ref="D112:G112"/>
    <mergeCell ref="D113:G113"/>
    <mergeCell ref="D114:G114"/>
    <mergeCell ref="D115:G115"/>
    <mergeCell ref="D116:G116"/>
    <mergeCell ref="D107:G107"/>
    <mergeCell ref="D108:G108"/>
    <mergeCell ref="D109:G109"/>
    <mergeCell ref="D110:G110"/>
    <mergeCell ref="D111:G111"/>
    <mergeCell ref="D102:G102"/>
    <mergeCell ref="D103:G103"/>
    <mergeCell ref="D104:G104"/>
    <mergeCell ref="D105:G105"/>
    <mergeCell ref="D106:G106"/>
    <mergeCell ref="D97:G97"/>
    <mergeCell ref="D98:G98"/>
    <mergeCell ref="D99:G99"/>
    <mergeCell ref="D100:G100"/>
    <mergeCell ref="D101:G101"/>
    <mergeCell ref="D92:G92"/>
    <mergeCell ref="D93:G93"/>
    <mergeCell ref="D94:G94"/>
    <mergeCell ref="D95:G95"/>
    <mergeCell ref="D96:G96"/>
    <mergeCell ref="D87:G87"/>
    <mergeCell ref="D88:G88"/>
    <mergeCell ref="D89:G89"/>
    <mergeCell ref="D90:G90"/>
    <mergeCell ref="D91:G91"/>
    <mergeCell ref="D82:G82"/>
    <mergeCell ref="D83:G83"/>
    <mergeCell ref="D84:G84"/>
    <mergeCell ref="D85:G85"/>
    <mergeCell ref="D86:G86"/>
    <mergeCell ref="D77:G77"/>
    <mergeCell ref="D78:G78"/>
    <mergeCell ref="D79:G79"/>
    <mergeCell ref="D80:G80"/>
    <mergeCell ref="D81:G81"/>
    <mergeCell ref="D72:G72"/>
    <mergeCell ref="D73:G73"/>
    <mergeCell ref="D74:G74"/>
    <mergeCell ref="D75:G75"/>
    <mergeCell ref="D76:G76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E457:F457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452:F452"/>
    <mergeCell ref="E453:F453"/>
    <mergeCell ref="E454:F454"/>
    <mergeCell ref="E455:F455"/>
    <mergeCell ref="E456:F456"/>
    <mergeCell ref="E447:F447"/>
    <mergeCell ref="E448:F448"/>
    <mergeCell ref="E449:F449"/>
    <mergeCell ref="E450:F450"/>
    <mergeCell ref="E451:F451"/>
    <mergeCell ref="E442:F442"/>
    <mergeCell ref="E443:F443"/>
    <mergeCell ref="E444:F444"/>
    <mergeCell ref="E445:F445"/>
    <mergeCell ref="E446:F446"/>
    <mergeCell ref="E437:F437"/>
    <mergeCell ref="E438:F438"/>
    <mergeCell ref="E439:F439"/>
    <mergeCell ref="E440:F440"/>
    <mergeCell ref="E441:F441"/>
    <mergeCell ref="E432:F432"/>
    <mergeCell ref="E433:F433"/>
    <mergeCell ref="E434:F434"/>
    <mergeCell ref="E435:F435"/>
    <mergeCell ref="E436:F436"/>
    <mergeCell ref="E427:F427"/>
    <mergeCell ref="E428:F428"/>
    <mergeCell ref="E429:F429"/>
    <mergeCell ref="E430:F430"/>
    <mergeCell ref="E431:F431"/>
    <mergeCell ref="E422:F422"/>
    <mergeCell ref="E423:F423"/>
    <mergeCell ref="E424:F424"/>
    <mergeCell ref="E425:F425"/>
    <mergeCell ref="E426:F426"/>
    <mergeCell ref="E417:F417"/>
    <mergeCell ref="E418:F418"/>
    <mergeCell ref="E419:F419"/>
    <mergeCell ref="E420:F420"/>
    <mergeCell ref="E421:F421"/>
    <mergeCell ref="E412:F412"/>
    <mergeCell ref="E413:F413"/>
    <mergeCell ref="E414:F414"/>
    <mergeCell ref="E415:F415"/>
    <mergeCell ref="E416:F416"/>
    <mergeCell ref="E407:F407"/>
    <mergeCell ref="E408:F408"/>
    <mergeCell ref="E409:F409"/>
    <mergeCell ref="E410:F410"/>
    <mergeCell ref="E411:F411"/>
    <mergeCell ref="E402:F402"/>
    <mergeCell ref="E403:F403"/>
    <mergeCell ref="E404:F404"/>
    <mergeCell ref="E405:F405"/>
    <mergeCell ref="E406:F406"/>
    <mergeCell ref="E397:F397"/>
    <mergeCell ref="E398:F398"/>
    <mergeCell ref="E399:F399"/>
    <mergeCell ref="E400:F400"/>
    <mergeCell ref="E401:F401"/>
    <mergeCell ref="E392:F392"/>
    <mergeCell ref="E393:F393"/>
    <mergeCell ref="E394:F394"/>
    <mergeCell ref="E395:F395"/>
    <mergeCell ref="E396:F396"/>
    <mergeCell ref="E387:F387"/>
    <mergeCell ref="E388:F388"/>
    <mergeCell ref="E389:F389"/>
    <mergeCell ref="E390:F390"/>
    <mergeCell ref="E391:F391"/>
    <mergeCell ref="E382:F382"/>
    <mergeCell ref="E383:F383"/>
    <mergeCell ref="E384:F384"/>
    <mergeCell ref="E385:F385"/>
    <mergeCell ref="E386:F386"/>
    <mergeCell ref="E377:F377"/>
    <mergeCell ref="E378:F378"/>
    <mergeCell ref="E379:F379"/>
    <mergeCell ref="E380:F380"/>
    <mergeCell ref="E381:F381"/>
    <mergeCell ref="E372:F372"/>
    <mergeCell ref="E373:F373"/>
    <mergeCell ref="E374:F374"/>
    <mergeCell ref="E375:F375"/>
    <mergeCell ref="E376:F376"/>
    <mergeCell ref="E367:F367"/>
    <mergeCell ref="E368:F368"/>
    <mergeCell ref="E369:F369"/>
    <mergeCell ref="E370:F370"/>
    <mergeCell ref="E371:F371"/>
    <mergeCell ref="E362:F362"/>
    <mergeCell ref="E363:F363"/>
    <mergeCell ref="E364:F364"/>
    <mergeCell ref="E365:F365"/>
    <mergeCell ref="E366:F366"/>
    <mergeCell ref="E357:F357"/>
    <mergeCell ref="E358:F358"/>
    <mergeCell ref="E359:F359"/>
    <mergeCell ref="E360:F360"/>
    <mergeCell ref="E361:F361"/>
    <mergeCell ref="E352:F352"/>
    <mergeCell ref="E353:F353"/>
    <mergeCell ref="E354:F354"/>
    <mergeCell ref="E355:F355"/>
    <mergeCell ref="E356:F356"/>
    <mergeCell ref="E347:F347"/>
    <mergeCell ref="E348:F348"/>
    <mergeCell ref="E349:F349"/>
    <mergeCell ref="E350:F350"/>
    <mergeCell ref="E351:F351"/>
    <mergeCell ref="E342:F342"/>
    <mergeCell ref="E343:F343"/>
    <mergeCell ref="E344:F344"/>
    <mergeCell ref="E345:F345"/>
    <mergeCell ref="E346:F346"/>
    <mergeCell ref="E337:F337"/>
    <mergeCell ref="E338:F338"/>
    <mergeCell ref="E339:F339"/>
    <mergeCell ref="E340:F340"/>
    <mergeCell ref="E341:F341"/>
    <mergeCell ref="E332:F332"/>
    <mergeCell ref="E333:F333"/>
    <mergeCell ref="E334:F334"/>
    <mergeCell ref="E335:F335"/>
    <mergeCell ref="E336:F336"/>
    <mergeCell ref="E327:F327"/>
    <mergeCell ref="E328:F328"/>
    <mergeCell ref="E329:F329"/>
    <mergeCell ref="E330:F330"/>
    <mergeCell ref="E331:F331"/>
    <mergeCell ref="E322:F322"/>
    <mergeCell ref="E323:F323"/>
    <mergeCell ref="E324:F324"/>
    <mergeCell ref="E325:F325"/>
    <mergeCell ref="E326:F326"/>
    <mergeCell ref="E317:F317"/>
    <mergeCell ref="E318:F318"/>
    <mergeCell ref="E319:F319"/>
    <mergeCell ref="E320:F320"/>
    <mergeCell ref="E321:F321"/>
    <mergeCell ref="E312:F312"/>
    <mergeCell ref="E313:F313"/>
    <mergeCell ref="E314:F314"/>
    <mergeCell ref="E315:F315"/>
    <mergeCell ref="E316:F316"/>
    <mergeCell ref="E307:F307"/>
    <mergeCell ref="E308:F308"/>
    <mergeCell ref="E309:F309"/>
    <mergeCell ref="E310:F310"/>
    <mergeCell ref="E311:F311"/>
    <mergeCell ref="E302:F302"/>
    <mergeCell ref="E303:F303"/>
    <mergeCell ref="E304:F304"/>
    <mergeCell ref="E305:F305"/>
    <mergeCell ref="E306:F306"/>
    <mergeCell ref="E297:F297"/>
    <mergeCell ref="E298:F298"/>
    <mergeCell ref="E299:F299"/>
    <mergeCell ref="E300:F300"/>
    <mergeCell ref="E301:F301"/>
    <mergeCell ref="E292:F292"/>
    <mergeCell ref="E293:F293"/>
    <mergeCell ref="E294:F294"/>
    <mergeCell ref="E295:F295"/>
    <mergeCell ref="E296:F296"/>
    <mergeCell ref="E287:F287"/>
    <mergeCell ref="E288:F288"/>
    <mergeCell ref="E289:F289"/>
    <mergeCell ref="E290:F290"/>
    <mergeCell ref="E291:F291"/>
    <mergeCell ref="E282:F282"/>
    <mergeCell ref="E283:F283"/>
    <mergeCell ref="E284:F284"/>
    <mergeCell ref="E285:F285"/>
    <mergeCell ref="E286:F286"/>
    <mergeCell ref="E277:F277"/>
    <mergeCell ref="E278:F278"/>
    <mergeCell ref="E279:F279"/>
    <mergeCell ref="E280:F280"/>
    <mergeCell ref="E281:F281"/>
    <mergeCell ref="E272:F272"/>
    <mergeCell ref="E273:F273"/>
    <mergeCell ref="E274:F274"/>
    <mergeCell ref="E275:F275"/>
    <mergeCell ref="E276:F276"/>
    <mergeCell ref="E267:F267"/>
    <mergeCell ref="E268:F268"/>
    <mergeCell ref="E269:F269"/>
    <mergeCell ref="E270:F270"/>
    <mergeCell ref="E271:F271"/>
    <mergeCell ref="E262:F262"/>
    <mergeCell ref="E263:F263"/>
    <mergeCell ref="E264:F264"/>
    <mergeCell ref="E265:F265"/>
    <mergeCell ref="E266:F266"/>
    <mergeCell ref="E257:F257"/>
    <mergeCell ref="E258:F258"/>
    <mergeCell ref="E259:F259"/>
    <mergeCell ref="E260:F260"/>
    <mergeCell ref="E261:F261"/>
    <mergeCell ref="E252:F252"/>
    <mergeCell ref="E253:F253"/>
    <mergeCell ref="E254:F254"/>
    <mergeCell ref="E255:F255"/>
    <mergeCell ref="E256:F256"/>
    <mergeCell ref="E247:F247"/>
    <mergeCell ref="E248:F248"/>
    <mergeCell ref="E249:F249"/>
    <mergeCell ref="E250:F250"/>
    <mergeCell ref="E251:F251"/>
    <mergeCell ref="E242:F242"/>
    <mergeCell ref="E243:F243"/>
    <mergeCell ref="E244:F244"/>
    <mergeCell ref="E245:F245"/>
    <mergeCell ref="E246:F246"/>
    <mergeCell ref="E237:F237"/>
    <mergeCell ref="E238:F238"/>
    <mergeCell ref="E239:F239"/>
    <mergeCell ref="E240:F240"/>
    <mergeCell ref="E241:F241"/>
    <mergeCell ref="E232:F232"/>
    <mergeCell ref="E233:F233"/>
    <mergeCell ref="E234:F234"/>
    <mergeCell ref="E235:F235"/>
    <mergeCell ref="E236:F236"/>
    <mergeCell ref="E227:F227"/>
    <mergeCell ref="E228:F228"/>
    <mergeCell ref="E229:F229"/>
    <mergeCell ref="E230:F230"/>
    <mergeCell ref="E231:F231"/>
    <mergeCell ref="E222:F222"/>
    <mergeCell ref="E223:F223"/>
    <mergeCell ref="E224:F224"/>
    <mergeCell ref="E225:F225"/>
    <mergeCell ref="E226:F226"/>
    <mergeCell ref="E217:F217"/>
    <mergeCell ref="E218:F218"/>
    <mergeCell ref="E219:F219"/>
    <mergeCell ref="E220:F220"/>
    <mergeCell ref="E221:F221"/>
    <mergeCell ref="E201:F201"/>
    <mergeCell ref="E212:F212"/>
    <mergeCell ref="E213:F213"/>
    <mergeCell ref="E214:F214"/>
    <mergeCell ref="E215:F215"/>
    <mergeCell ref="E216:F216"/>
    <mergeCell ref="E207:F207"/>
    <mergeCell ref="E208:F208"/>
    <mergeCell ref="E209:F209"/>
    <mergeCell ref="E210:F210"/>
    <mergeCell ref="E211:F211"/>
    <mergeCell ref="E182:F182"/>
    <mergeCell ref="E183:F183"/>
    <mergeCell ref="E184:F184"/>
    <mergeCell ref="E185:F185"/>
    <mergeCell ref="C470:G470"/>
    <mergeCell ref="E192:F192"/>
    <mergeCell ref="E193:F193"/>
    <mergeCell ref="E194:F194"/>
    <mergeCell ref="E195:F195"/>
    <mergeCell ref="E196:F196"/>
    <mergeCell ref="E187:F187"/>
    <mergeCell ref="E188:F188"/>
    <mergeCell ref="E189:F189"/>
    <mergeCell ref="E190:F190"/>
    <mergeCell ref="E191:F191"/>
    <mergeCell ref="E202:F202"/>
    <mergeCell ref="E203:F203"/>
    <mergeCell ref="E204:F204"/>
    <mergeCell ref="E205:F205"/>
    <mergeCell ref="E206:F206"/>
    <mergeCell ref="E197:F197"/>
    <mergeCell ref="E198:F198"/>
    <mergeCell ref="E199:F199"/>
    <mergeCell ref="E200:F200"/>
    <mergeCell ref="C15:G15"/>
    <mergeCell ref="C16:G16"/>
    <mergeCell ref="C171:G171"/>
    <mergeCell ref="A462:J462"/>
    <mergeCell ref="C173:G173"/>
    <mergeCell ref="H168:H170"/>
    <mergeCell ref="B168:B170"/>
    <mergeCell ref="A166:J166"/>
    <mergeCell ref="D505:G505"/>
    <mergeCell ref="D503:G503"/>
    <mergeCell ref="D504:G504"/>
    <mergeCell ref="D472:G472"/>
    <mergeCell ref="D473:G473"/>
    <mergeCell ref="D474:G474"/>
    <mergeCell ref="D475:G475"/>
    <mergeCell ref="D476:G476"/>
    <mergeCell ref="D477:G477"/>
    <mergeCell ref="D478:G478"/>
    <mergeCell ref="D479:G479"/>
    <mergeCell ref="D480:G480"/>
    <mergeCell ref="D502:G502"/>
    <mergeCell ref="D495:G495"/>
    <mergeCell ref="D482:G482"/>
    <mergeCell ref="D496:G496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A168:A170"/>
    <mergeCell ref="C172:G172"/>
    <mergeCell ref="C168:G170"/>
    <mergeCell ref="E186:F186"/>
    <mergeCell ref="I464:I466"/>
    <mergeCell ref="C460:G460"/>
    <mergeCell ref="B515:D515"/>
    <mergeCell ref="C471:G471"/>
    <mergeCell ref="C493:G493"/>
    <mergeCell ref="C494:G494"/>
    <mergeCell ref="B511:D511"/>
    <mergeCell ref="B514:D514"/>
    <mergeCell ref="C498:G498"/>
    <mergeCell ref="C500:G500"/>
    <mergeCell ref="H464:H466"/>
    <mergeCell ref="C464:G466"/>
    <mergeCell ref="C467:G467"/>
    <mergeCell ref="C468:G468"/>
    <mergeCell ref="C469:G469"/>
    <mergeCell ref="B512:D512"/>
    <mergeCell ref="C499:G499"/>
    <mergeCell ref="D501:G501"/>
    <mergeCell ref="A464:A466"/>
    <mergeCell ref="B464:B466"/>
    <mergeCell ref="D507:G507"/>
    <mergeCell ref="D508:G508"/>
    <mergeCell ref="D483:G483"/>
    <mergeCell ref="D484:G484"/>
    <mergeCell ref="D485:G485"/>
    <mergeCell ref="D486:G486"/>
    <mergeCell ref="D487:G487"/>
    <mergeCell ref="J168:J170"/>
    <mergeCell ref="I168:I170"/>
    <mergeCell ref="J464:J466"/>
    <mergeCell ref="D506:G506"/>
    <mergeCell ref="D481:G481"/>
    <mergeCell ref="D488:G488"/>
    <mergeCell ref="D489:G489"/>
    <mergeCell ref="D490:G490"/>
    <mergeCell ref="D491:G491"/>
    <mergeCell ref="E174:F174"/>
    <mergeCell ref="E175:F175"/>
    <mergeCell ref="E176:F176"/>
    <mergeCell ref="E177:F177"/>
    <mergeCell ref="E178:F178"/>
    <mergeCell ref="E179:F179"/>
    <mergeCell ref="E180:F180"/>
    <mergeCell ref="E181:F181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164" max="255" man="1"/>
    <brk id="4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master</cp:lastModifiedBy>
  <dcterms:created xsi:type="dcterms:W3CDTF">2009-02-13T09:10:05Z</dcterms:created>
  <dcterms:modified xsi:type="dcterms:W3CDTF">2022-02-07T11:28:44Z</dcterms:modified>
  <cp:category/>
  <cp:version/>
  <cp:contentType/>
  <cp:contentStatus/>
</cp:coreProperties>
</file>