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<sst xmlns="http://schemas.openxmlformats.org/spreadsheetml/2006/main" count="2774" uniqueCount="837">
  <si>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</si>
  <si>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</si>
  <si>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</si>
  <si>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</si>
  <si>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</si>
  <si>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</si>
  <si>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</si>
  <si>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</si>
  <si>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</si>
  <si>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</si>
  <si>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</si>
  <si>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</si>
  <si>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</si>
  <si>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</si>
  <si>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</si>
  <si>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</si>
  <si>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</si>
  <si>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</si>
  <si>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</si>
  <si>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</si>
  <si>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</si>
  <si>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</si>
  <si>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</si>
  <si>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</si>
  <si>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</si>
  <si>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</si>
  <si>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</si>
  <si>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</si>
  <si>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</si>
  <si>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</si>
  <si>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</si>
  <si>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</si>
  <si>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</si>
  <si>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</si>
  <si>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</si>
  <si>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</si>
  <si>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</si>
  <si>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</si>
  <si>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</si>
  <si>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</si>
  <si>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</si>
  <si>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</si>
  <si>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</si>
  <si>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</si>
  <si>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</si>
  <si>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</si>
  <si>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</si>
  <si>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</si>
  <si>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</si>
  <si>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</si>
  <si>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</si>
  <si>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</si>
  <si>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</si>
  <si>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</si>
  <si>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</si>
  <si>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</si>
  <si>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</si>
  <si>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</si>
  <si>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</si>
  <si>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</si>
  <si>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</si>
  <si>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Пестовского муниципального района</t>
  </si>
  <si>
    <t>01 мая 2020 г.</t>
  </si>
  <si>
    <t>Комитет финансов Администрации Пестовского муниципального района (ПБС)</t>
  </si>
  <si>
    <t>МЕСЯЦ</t>
  </si>
  <si>
    <t>3</t>
  </si>
  <si>
    <t>01.05.2020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</si>
  <si>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</si>
  <si>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</si>
  <si>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</si>
  <si>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</si>
  <si>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</si>
  <si>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</si>
  <si>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</si>
  <si>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</si>
  <si>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</si>
  <si>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</si>
  <si>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муниципальных районов</t>
  </si>
  <si>
    <t>01050201050000610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</si>
  <si>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</si>
  <si>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</si>
  <si>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</si>
  <si>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</si>
  <si>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</si>
  <si>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</si>
  <si>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</si>
  <si>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</si>
  <si>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</si>
  <si>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01050201050000510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</si>
  <si>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</si>
  <si>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</si>
  <si>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</si>
  <si>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</si>
  <si>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</si>
  <si>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</si>
  <si>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</si>
  <si>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Получение кредитов от кредитных организаций в валюте Российской Федерации</t>
  </si>
  <si>
    <t>01020000000000700</t>
  </si>
  <si>
    <t>i2_00001020000000000700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</si>
  <si>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</si>
  <si>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</si>
  <si>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i2_00001020000000000800</t>
  </si>
  <si>
    <t>Получение кредитов от кредитных организаций бюджетами муниципальных районов в валюте Российской Федерации</t>
  </si>
  <si>
    <t>01020000050000710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</si>
  <si>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</si>
  <si>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</si>
  <si>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</si>
  <si>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</si>
  <si>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</si>
  <si>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</si>
  <si>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</si>
  <si>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</si>
  <si>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</si>
  <si>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</si>
  <si>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</si>
  <si>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</si>
  <si>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01030100050000810</t>
  </si>
  <si>
    <t>Иные источники внутреннего финансирования дефицитов бюджетов</t>
  </si>
  <si>
    <t>01060000000000000</t>
  </si>
  <si>
    <t>i2_00001060000000000000</t>
  </si>
  <si>
    <t>Бюджетные кредиты, предоставленные внутри страны в валюте Российской Федерации</t>
  </si>
  <si>
    <t>01060500000000000</t>
  </si>
  <si>
    <t>i2_00001060500000000000</t>
  </si>
  <si>
    <t>Возврат бюджетных кредитов, предоставленных внутри страны в валюте Российской Федерации</t>
  </si>
  <si>
    <t>01060500000000600</t>
  </si>
  <si>
    <t>i2_00001060500000000600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</si>
  <si>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</si>
  <si>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01060502000000600</t>
  </si>
  <si>
    <t>i2_00001060502000000600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</si>
  <si>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</si>
  <si>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01060502050000640</t>
  </si>
  <si>
    <t>ОБЩЕГОСУДАРСТВЕННЫЕ ВОПРОСЫ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</si>
  <si>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</si>
  <si>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</si>
  <si>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</si>
  <si>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</si>
  <si>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</si>
  <si>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</si>
  <si>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i6_00001020000000000100</t>
  </si>
  <si>
    <t>100</t>
  </si>
  <si>
    <t>Расходы на выплаты персоналу государственных (муниципальных) органов</t>
  </si>
  <si>
    <t>i6_00001020000000000120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</si>
  <si>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</si>
  <si>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</si>
  <si>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</si>
  <si>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</si>
  <si>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</si>
  <si>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</si>
  <si>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</si>
  <si>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</si>
  <si>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i3_00001030000000000000</t>
  </si>
  <si>
    <t>0103</t>
  </si>
  <si>
    <t>i6_00001030000000000100</t>
  </si>
  <si>
    <t>i6_00001030000000000120</t>
  </si>
  <si>
    <t>Закупка товаров, работ и услуг для обеспечения государственных (муниципальных) нужд</t>
  </si>
  <si>
    <t>i6_00001030000000000200</t>
  </si>
  <si>
    <t>Иные закупки товаров, работ и услуг для обеспечения государственных (муниципальных) нужд</t>
  </si>
  <si>
    <t>i6_00001030000000000240</t>
  </si>
  <si>
    <t>240</t>
  </si>
  <si>
    <t>Прочая закупка товаров, работ и услуг</t>
  </si>
  <si>
    <t>244</t>
  </si>
  <si>
    <t>Иные бюджетные ассигнования</t>
  </si>
  <si>
    <t>i6_00001030000000000800</t>
  </si>
  <si>
    <t>800</t>
  </si>
  <si>
    <t>Уплата налогов, сборов и иных платежей</t>
  </si>
  <si>
    <t>i6_00001030000000000850</t>
  </si>
  <si>
    <t>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</si>
  <si>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</si>
  <si>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</si>
  <si>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</si>
  <si>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</si>
  <si>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</si>
  <si>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i6_00001040000000000100</t>
  </si>
  <si>
    <t>i6_00001040000000000120</t>
  </si>
  <si>
    <t>i6_00001040000000000200</t>
  </si>
  <si>
    <t>i6_00001040000000000240</t>
  </si>
  <si>
    <t>Межбюджетные трансферты</t>
  </si>
  <si>
    <t>i6_00001040000000000500</t>
  </si>
  <si>
    <t>Иные межбюджетные трансферты</t>
  </si>
  <si>
    <t>540</t>
  </si>
  <si>
    <t>i6_00001040000000000800</t>
  </si>
  <si>
    <t>Исполнение судебных актов</t>
  </si>
  <si>
    <t>i6_00001040000000000830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</si>
  <si>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</si>
  <si>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</si>
  <si>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</si>
  <si>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i6_00001040000000000850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</si>
  <si>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</si>
  <si>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</si>
  <si>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</si>
  <si>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</si>
  <si>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Судебная система</t>
  </si>
  <si>
    <t>i3_00001050000000000000</t>
  </si>
  <si>
    <t>0105</t>
  </si>
  <si>
    <t>i6_00001050000000000200</t>
  </si>
  <si>
    <t>i6_00001050000000000240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</si>
  <si>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</si>
  <si>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</si>
  <si>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</si>
  <si>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i6_00001060000000000100</t>
  </si>
  <si>
    <t>i6_00001060000000000120</t>
  </si>
  <si>
    <t>i6_00001060000000000200</t>
  </si>
  <si>
    <t>i6_00001060000000000240</t>
  </si>
  <si>
    <t>i6_00001060000000000800</t>
  </si>
  <si>
    <t>i6_00001060000000000850</t>
  </si>
  <si>
    <t>Резервные фонды</t>
  </si>
  <si>
    <t>i3_00001110000000000000</t>
  </si>
  <si>
    <t>0111</t>
  </si>
  <si>
    <t>i6_00001110000000000800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</si>
  <si>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</si>
  <si>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</si>
  <si>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</si>
  <si>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</si>
  <si>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</si>
  <si>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i6_00001130000000000100</t>
  </si>
  <si>
    <t>i6_00001130000000000120</t>
  </si>
  <si>
    <t>i6_00001130000000000200</t>
  </si>
  <si>
    <t>i6_00001130000000000240</t>
  </si>
  <si>
    <t>Социальное обеспечение и иные выплаты населению</t>
  </si>
  <si>
    <t>i6_00001130000000000300</t>
  </si>
  <si>
    <t>300</t>
  </si>
  <si>
    <t>Иные выплаты населению</t>
  </si>
  <si>
    <t>360</t>
  </si>
  <si>
    <t>i6_00001130000000000500</t>
  </si>
  <si>
    <t>Субвенции</t>
  </si>
  <si>
    <t>530</t>
  </si>
  <si>
    <t>i6_00001130000000000800</t>
  </si>
  <si>
    <t>i6_00001130000000000850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</si>
  <si>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</si>
  <si>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</si>
  <si>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</si>
  <si>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</si>
  <si>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</si>
  <si>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</si>
  <si>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i6_00002030000000000500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</si>
  <si>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</si>
  <si>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</si>
  <si>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</si>
  <si>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</si>
  <si>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i3_00003090000000000000</t>
  </si>
  <si>
    <t>0309</t>
  </si>
  <si>
    <t>i6_00003090000000000100</t>
  </si>
  <si>
    <t>i6_00003090000000000120</t>
  </si>
  <si>
    <t>i6_00003090000000000200</t>
  </si>
  <si>
    <t>i6_00003090000000000240</t>
  </si>
  <si>
    <t>Предоставление субсидий бюджетным, автономным учреждениям и иным некоммерческим организациям</t>
  </si>
  <si>
    <t>i6_00003090000000000600</t>
  </si>
  <si>
    <t>600</t>
  </si>
  <si>
    <t>Субсидии бюджетным учреждениям</t>
  </si>
  <si>
    <t>i6_00003090000000000610</t>
  </si>
  <si>
    <t>610</t>
  </si>
  <si>
    <t>Субсидии бюджетным учреждениям на иные цели</t>
  </si>
  <si>
    <t>612</t>
  </si>
  <si>
    <t>Субсидии автономным учреждениям</t>
  </si>
  <si>
    <t>i6_00003090000000000620</t>
  </si>
  <si>
    <t>Субсидии автономным учреждениям на иные цели</t>
  </si>
  <si>
    <t>622</t>
  </si>
  <si>
    <t>НАЦИОНАЛЬНАЯ ЭКОНОМИКА</t>
  </si>
  <si>
    <t>i2_00004000000000000000</t>
  </si>
  <si>
    <t>0400</t>
  </si>
  <si>
    <t>Сельское хозяйство и рыболовство</t>
  </si>
  <si>
    <t>i3_00004050000000000000</t>
  </si>
  <si>
    <t>0405</t>
  </si>
  <si>
    <t>i6_00004050000000000200</t>
  </si>
  <si>
    <t>i6_00004050000000000240</t>
  </si>
  <si>
    <t>Транспорт</t>
  </si>
  <si>
    <t>i3_00004080000000000000</t>
  </si>
  <si>
    <t>0408</t>
  </si>
  <si>
    <t>i6_00004080000000000200</t>
  </si>
  <si>
    <t>i6_00004080000000000240</t>
  </si>
  <si>
    <t>Дорожное хозяйство (дорожные фонды)</t>
  </si>
  <si>
    <t>i3_00004090000000000000</t>
  </si>
  <si>
    <t>0409</t>
  </si>
  <si>
    <t>i6_00004090000000000200</t>
  </si>
  <si>
    <t>i6_00004090000000000240</t>
  </si>
  <si>
    <t>Другие вопросы в области национальной экономики</t>
  </si>
  <si>
    <t>i3_00004120000000000000</t>
  </si>
  <si>
    <t>0412</t>
  </si>
  <si>
    <t>i6_00004120000000000200</t>
  </si>
  <si>
    <t>i6_00004120000000000240</t>
  </si>
  <si>
    <t>i6_00004120000000000800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</si>
  <si>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</si>
  <si>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i6_00004120000000000810</t>
  </si>
  <si>
    <t>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</si>
  <si>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</si>
  <si>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</si>
  <si>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</si>
  <si>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</si>
  <si>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</si>
  <si>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</si>
  <si>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</si>
  <si>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</si>
  <si>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i6_00005010000000000200</t>
  </si>
  <si>
    <t>i6_00005010000000000240</t>
  </si>
  <si>
    <t>i6_00005010000000000800</t>
  </si>
  <si>
    <t>i6_00005010000000000830</t>
  </si>
  <si>
    <t>Коммунальное хозяйство</t>
  </si>
  <si>
    <t>i3_00005020000000000000</t>
  </si>
  <si>
    <t>0502</t>
  </si>
  <si>
    <t>i6_00005020000000000200</t>
  </si>
  <si>
    <t>i6_00005020000000000240</t>
  </si>
  <si>
    <t>Капитальные вложения в объекты государственной (муниципальной) собственности</t>
  </si>
  <si>
    <t>i6_00005020000000000400</t>
  </si>
  <si>
    <t>400</t>
  </si>
  <si>
    <t>Бюджетные инвестиции</t>
  </si>
  <si>
    <t>i6_00005020000000000410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</si>
  <si>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</si>
  <si>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</si>
  <si>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</si>
  <si>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i6_00005020000000000600</t>
  </si>
  <si>
    <t>i6_00005020000000000610</t>
  </si>
  <si>
    <t>i6_00005020000000000620</t>
  </si>
  <si>
    <t>Благоустройство</t>
  </si>
  <si>
    <t>i3_00005030000000000000</t>
  </si>
  <si>
    <t>0503</t>
  </si>
  <si>
    <t>i6_00005030000000000200</t>
  </si>
  <si>
    <t>i6_00005030000000000240</t>
  </si>
  <si>
    <t>Другие вопросы в области жилищно-коммунального хозяйства</t>
  </si>
  <si>
    <t>i3_00005050000000000000</t>
  </si>
  <si>
    <t>0505</t>
  </si>
  <si>
    <t>i6_00005050000000000600</t>
  </si>
  <si>
    <t>i6_00005050000000000610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</si>
  <si>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</si>
  <si>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</si>
  <si>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ОХРАНА ОКРУЖАЮЩЕЙ СРЕДЫ</t>
  </si>
  <si>
    <t>i2_00006000000000000000</t>
  </si>
  <si>
    <t>0600</t>
  </si>
  <si>
    <t>Другие вопросы в области охраны окружающей среды</t>
  </si>
  <si>
    <t>i3_00006050000000000000</t>
  </si>
  <si>
    <t>0605</t>
  </si>
  <si>
    <t>i6_00006050000000000600</t>
  </si>
  <si>
    <t>i6_00006050000000000610</t>
  </si>
  <si>
    <t>ОБРАЗОВАНИЕ</t>
  </si>
  <si>
    <t>i2_00007000000000000000</t>
  </si>
  <si>
    <t>0700</t>
  </si>
  <si>
    <t>Дошкольное образование</t>
  </si>
  <si>
    <t>i3_00007010000000000000</t>
  </si>
  <si>
    <t>0701</t>
  </si>
  <si>
    <t>i6_00007010000000000300</t>
  </si>
  <si>
    <t>Социальные выплаты гражданам, кроме публичных нормативных социальных выплат</t>
  </si>
  <si>
    <t>i6_00007010000000000320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</si>
  <si>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</si>
  <si>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</si>
  <si>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</si>
  <si>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</si>
  <si>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</si>
  <si>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i6_00007010000000000600</t>
  </si>
  <si>
    <t>i6_00007010000000000610</t>
  </si>
  <si>
    <t>i6_00007010000000000620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</si>
  <si>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</si>
  <si>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</si>
  <si>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</si>
  <si>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i3_00007020000000000000</t>
  </si>
  <si>
    <t>0702</t>
  </si>
  <si>
    <t>i6_00007020000000000300</t>
  </si>
  <si>
    <t>i6_00007020000000000320</t>
  </si>
  <si>
    <t>i6_00007020000000000600</t>
  </si>
  <si>
    <t>i6_00007020000000000610</t>
  </si>
  <si>
    <t>i6_00007020000000000620</t>
  </si>
  <si>
    <t>Дополнительное образование детей</t>
  </si>
  <si>
    <t>i3_00007030000000000000</t>
  </si>
  <si>
    <t>0703</t>
  </si>
  <si>
    <t>i6_00007030000000000600</t>
  </si>
  <si>
    <t>i6_00007030000000000610</t>
  </si>
  <si>
    <t>i6_00007030000000000620</t>
  </si>
  <si>
    <t>Молодежная политика</t>
  </si>
  <si>
    <t>i3_00007070000000000000</t>
  </si>
  <si>
    <t>0707</t>
  </si>
  <si>
    <t>i6_00007070000000000200</t>
  </si>
  <si>
    <t>i6_00007070000000000240</t>
  </si>
  <si>
    <t>i6_00007070000000000300</t>
  </si>
  <si>
    <t>i6_00007070000000000320</t>
  </si>
  <si>
    <t>i6_00007070000000000600</t>
  </si>
  <si>
    <t>i6_00007070000000000610</t>
  </si>
  <si>
    <t>i6_00007070000000000620</t>
  </si>
  <si>
    <t>Другие вопросы в области образования</t>
  </si>
  <si>
    <t>i3_00007090000000000000</t>
  </si>
  <si>
    <t>0709</t>
  </si>
  <si>
    <t>i6_00007090000000000100</t>
  </si>
  <si>
    <t>Расходы на выплаты персоналу казенных учреждений</t>
  </si>
  <si>
    <t>i6_00007090000000000110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</si>
  <si>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</si>
  <si>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</si>
  <si>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</si>
  <si>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</si>
  <si>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</si>
  <si>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</si>
  <si>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</si>
  <si>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i6_00007090000000000120</t>
  </si>
  <si>
    <t>i6_00007090000000000200</t>
  </si>
  <si>
    <t>i6_00007090000000000240</t>
  </si>
  <si>
    <t>i6_00007090000000000800</t>
  </si>
  <si>
    <t>i6_00007090000000000850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</si>
  <si>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</si>
  <si>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</si>
  <si>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</si>
  <si>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</si>
  <si>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</si>
  <si>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</si>
  <si>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i6_00008010000000000200</t>
  </si>
  <si>
    <t>i6_00008010000000000240</t>
  </si>
  <si>
    <t>i6_00008010000000000600</t>
  </si>
  <si>
    <t>i6_00008010000000000610</t>
  </si>
  <si>
    <t>i6_00008010000000000620</t>
  </si>
  <si>
    <t>Другие вопросы в области культуры, кинематографии</t>
  </si>
  <si>
    <t>i3_00008040000000000000</t>
  </si>
  <si>
    <t>0804</t>
  </si>
  <si>
    <t>i6_00008040000000000100</t>
  </si>
  <si>
    <t>i6_00008040000000000110</t>
  </si>
  <si>
    <t>i6_00008040000000000120</t>
  </si>
  <si>
    <t>i6_00008040000000000200</t>
  </si>
  <si>
    <t>i6_00008040000000000240</t>
  </si>
  <si>
    <t>i6_00008040000000000800</t>
  </si>
  <si>
    <t>i6_00008040000000000830</t>
  </si>
  <si>
    <t>i6_00008040000000000850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</si>
  <si>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</si>
  <si>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</si>
  <si>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</si>
  <si>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</si>
  <si>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</si>
  <si>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</si>
  <si>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i6_00010010000000000200</t>
  </si>
  <si>
    <t>i6_00010010000000000240</t>
  </si>
  <si>
    <t>i6_00010010000000000300</t>
  </si>
  <si>
    <t>Публичные нормативные социальные выплаты гражданам</t>
  </si>
  <si>
    <t>i6_00010010000000000310</t>
  </si>
  <si>
    <t>310</t>
  </si>
  <si>
    <t>Иные пенсии, социальные доплаты к пенсиям</t>
  </si>
  <si>
    <t>312</t>
  </si>
  <si>
    <t>Охрана семьи и детства</t>
  </si>
  <si>
    <t>i3_00010040000000000000</t>
  </si>
  <si>
    <t>1004</t>
  </si>
  <si>
    <t>i6_00010040000000000300</t>
  </si>
  <si>
    <t>i6_00010040000000000310</t>
  </si>
  <si>
    <t>Пособия, компенсации, меры социальной поддержки по публичным нормативным обязательствам</t>
  </si>
  <si>
    <t>313</t>
  </si>
  <si>
    <t>i6_00010040000000000320</t>
  </si>
  <si>
    <t>Субсидии гражданам на приобретение жилья</t>
  </si>
  <si>
    <t>322</t>
  </si>
  <si>
    <t>i6_00010040000000000400</t>
  </si>
  <si>
    <t>i6_00010040000000000410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</si>
  <si>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</si>
  <si>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</si>
  <si>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</si>
  <si>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i3_00010060000000000000</t>
  </si>
  <si>
    <t>1006</t>
  </si>
  <si>
    <t>i6_00010060000000000200</t>
  </si>
  <si>
    <t>i6_00010060000000000240</t>
  </si>
  <si>
    <t>i6_00010060000000000600</t>
  </si>
  <si>
    <t>i6_00010060000000000610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</si>
  <si>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</si>
  <si>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</si>
  <si>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</si>
  <si>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</si>
  <si>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</si>
  <si>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</si>
  <si>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i6_00011010000000000600</t>
  </si>
  <si>
    <t>i6_00011010000000000610</t>
  </si>
  <si>
    <t>Другие вопросы в области физической культуры и спорта</t>
  </si>
  <si>
    <t>i3_00011050000000000000</t>
  </si>
  <si>
    <t>1105</t>
  </si>
  <si>
    <t>i6_00011050000000000100</t>
  </si>
  <si>
    <t>i6_00011050000000000120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</si>
  <si>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</si>
  <si>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</si>
  <si>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i6_00011050000000000200</t>
  </si>
  <si>
    <t>i6_00011050000000000240</t>
  </si>
  <si>
    <t>i6_00011050000000000800</t>
  </si>
  <si>
    <t>i6_00011050000000000850</t>
  </si>
  <si>
    <t>ОБСЛУЖИВАНИЕ ГОСУДАРСТВЕННОГО И МУНИЦИПАЛЬНОГО ДОЛГА</t>
  </si>
  <si>
    <t>i2_00013000000000000000</t>
  </si>
  <si>
    <t>1300</t>
  </si>
  <si>
    <t>Обслуживание государственного внутреннего и муниципального долга</t>
  </si>
  <si>
    <t>i3_00013010000000000000</t>
  </si>
  <si>
    <t>1301</t>
  </si>
  <si>
    <t>Обслуживание государственного (муниципального) долга</t>
  </si>
  <si>
    <t>i6_00013010000000000700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</si>
  <si>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</si>
  <si>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</si>
  <si>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</si>
  <si>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i2_00014000000000000000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</si>
  <si>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</si>
  <si>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</si>
  <si>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i3_00014010000000000000</t>
  </si>
  <si>
    <t>1401</t>
  </si>
  <si>
    <t>i6_00014010000000000500</t>
  </si>
  <si>
    <t>Дотации</t>
  </si>
  <si>
    <t>i6_00014010000000000510</t>
  </si>
  <si>
    <t>510</t>
  </si>
  <si>
    <t>Дотации на выравнивание бюджетной обеспеченности</t>
  </si>
  <si>
    <t>511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</si>
  <si>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</si>
  <si>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</si>
  <si>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</si>
  <si>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</si>
  <si>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</si>
  <si>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</si>
  <si>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</si>
  <si>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</si>
  <si>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</si>
  <si>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</si>
  <si>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</si>
  <si>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</si>
  <si>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</si>
  <si>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</si>
  <si>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</si>
  <si>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</si>
  <si>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</si>
  <si>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</si>
  <si>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</si>
  <si>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</si>
  <si>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</si>
  <si>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</si>
  <si>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</si>
  <si>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</si>
  <si>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</si>
  <si>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</si>
  <si>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</si>
  <si>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</si>
  <si>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</si>
  <si>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</si>
  <si>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</si>
  <si>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</si>
  <si>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</si>
  <si>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</si>
  <si>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</si>
  <si>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</si>
  <si>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</si>
  <si>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</si>
  <si>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</si>
  <si>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</si>
  <si>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</si>
  <si>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</si>
  <si>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</si>
  <si>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</si>
  <si>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</si>
  <si>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Налог, взимаемый в связи с применением упрощенной системы налогообложения</t>
  </si>
  <si>
    <t>10501000000000110</t>
  </si>
  <si>
    <t>i2_00010501000000000110</t>
  </si>
  <si>
    <t>Налог, взимаемый с налогоплательщиков, выбравших в качестве объекта налогообложения доходы</t>
  </si>
  <si>
    <t>10501010010000110</t>
  </si>
  <si>
    <t>i2_00010501010010000110</t>
  </si>
  <si>
    <t>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</si>
  <si>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</si>
  <si>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</si>
  <si>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i2_00010501020010000110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</si>
  <si>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</si>
  <si>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10501021010000110</t>
  </si>
  <si>
    <t>Единый налог на вмененный доход для отдельных видов деятельности</t>
  </si>
  <si>
    <t>10502000020000110</t>
  </si>
  <si>
    <t>i2_00010502000020000110</t>
  </si>
  <si>
    <t>10502010020000110</t>
  </si>
  <si>
    <t>Единый сельскохозяйственный налог</t>
  </si>
  <si>
    <t>10503000010000110</t>
  </si>
  <si>
    <t>i2_00010503000010000110</t>
  </si>
  <si>
    <t>10503010010000110</t>
  </si>
  <si>
    <t>Налог, взимаемый в связи с применением патентной системы налогообложения</t>
  </si>
  <si>
    <t>10504000020000110</t>
  </si>
  <si>
    <t>i2_00010504000020000110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</si>
  <si>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</si>
  <si>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10504020020000110</t>
  </si>
  <si>
    <t>ГОСУДАРСТВЕННАЯ ПОШЛИНА</t>
  </si>
  <si>
    <t>10800000000000000</t>
  </si>
  <si>
    <t>i2_00010800000000000000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</si>
  <si>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</si>
  <si>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</si>
  <si>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>i2_00010803000010000110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</si>
  <si>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</si>
  <si>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</si>
  <si>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</si>
  <si>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</si>
  <si>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i2_00010807000010000110</t>
  </si>
  <si>
    <t>Государственная пошлина за выдачу разрешения на установку рекламной конструкции</t>
  </si>
  <si>
    <t>10807150010000110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</si>
  <si>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</si>
  <si>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</si>
  <si>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</si>
  <si>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Проценты, полученные от предоставления бюджетных кредитов внутри страны</t>
  </si>
  <si>
    <t>11103000000000120</t>
  </si>
  <si>
    <t>i2_00011103000000000120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</si>
  <si>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</si>
  <si>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</si>
  <si>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</si>
  <si>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</si>
  <si>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</si>
  <si>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</si>
  <si>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</si>
  <si>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</si>
  <si>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</si>
  <si>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</si>
  <si>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</si>
  <si>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</si>
  <si>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</si>
  <si>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</si>
  <si>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i2_00011105070000000120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</si>
  <si>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</si>
  <si>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</si>
  <si>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ПЛАТЕЖИ ПРИ ПОЛЬЗОВАНИИ ПРИРОДНЫМИ РЕСУРСАМИ</t>
  </si>
  <si>
    <t>11200000000000000</t>
  </si>
  <si>
    <t>i2_00011200000000000000</t>
  </si>
  <si>
    <t>Плата за негативное воздействие на окружающую среду</t>
  </si>
  <si>
    <t>11201000010000120</t>
  </si>
  <si>
    <t>i2_00011201000010000120</t>
  </si>
  <si>
    <t>Плата за выбросы загрязняющих веществ в атмосферный воздух стационарными объектами</t>
  </si>
  <si>
    <t>11201010010000120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</si>
  <si>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</si>
  <si>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</si>
  <si>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</si>
  <si>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</si>
  <si>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i2_00011201040010000120</t>
  </si>
  <si>
    <t>Плата за размещение отходов производства</t>
  </si>
  <si>
    <t>11201041010000120</t>
  </si>
  <si>
    <t>ДОХОДЫ ОТ ОКАЗАНИЯ ПЛАТНЫХ УСЛУГ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</si>
  <si>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</si>
  <si>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</si>
  <si>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</si>
  <si>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</si>
  <si>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</si>
  <si>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</si>
  <si>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</si>
  <si>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</si>
  <si>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муниципальных районов</t>
  </si>
  <si>
    <t>11302995050000130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</si>
  <si>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</si>
  <si>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</si>
  <si>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</si>
  <si>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</si>
  <si>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</si>
  <si>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</si>
  <si>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</si>
  <si>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</si>
  <si>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i2_00011402050050000410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</si>
  <si>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</si>
  <si>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</si>
  <si>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</si>
  <si>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</si>
  <si>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</si>
  <si>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</si>
  <si>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</si>
  <si>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</si>
  <si>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</si>
  <si>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</si>
  <si>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</si>
  <si>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</si>
  <si>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</si>
  <si>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</si>
  <si>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</si>
  <si>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</si>
  <si>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</si>
  <si>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i2_00011601000010000140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</si>
  <si>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</si>
  <si>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11601050010000140</t>
  </si>
  <si>
    <t>i2_00011601050010000140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</si>
  <si>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</si>
  <si>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</si>
  <si>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</si>
  <si>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11601060010000140</t>
  </si>
  <si>
    <t>i2_00011601060010000140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</si>
  <si>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</si>
  <si>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</si>
  <si>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</si>
  <si>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11601070010000140</t>
  </si>
  <si>
    <t>i2_00011601070010000140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</si>
  <si>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</si>
  <si>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</si>
  <si>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</si>
  <si>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11601074010000140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</si>
  <si>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</si>
  <si>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11601130010000140</t>
  </si>
  <si>
    <t>i2_00011601130010000140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</si>
  <si>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</si>
  <si>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11601133010000140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</si>
  <si>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</si>
  <si>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11601150010000140</t>
  </si>
  <si>
    <t>i2_00011601150010000140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</si>
  <si>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</si>
  <si>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</si>
  <si>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</si>
  <si>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11601190010000140</t>
  </si>
  <si>
    <t>i2_00011601190010000140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</si>
  <si>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</si>
  <si>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</si>
  <si>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</si>
  <si>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11601200010000140</t>
  </si>
  <si>
    <t>i2_00011601200010000140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</si>
  <si>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</si>
  <si>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11601203010000140</t>
  </si>
  <si>
    <t>Платежи в целях возмещения причиненного ущерба (убытков)</t>
  </si>
  <si>
    <t>11610000000000140</t>
  </si>
  <si>
    <t>i2_00011610000000000140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</si>
  <si>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</si>
  <si>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11610120000000140</t>
  </si>
  <si>
    <t>i2_00011610120000000140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</si>
  <si>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</si>
  <si>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</si>
  <si>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</si>
  <si>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11610129010000140</t>
  </si>
  <si>
    <t>Платежи, уплачиваемые в целях возмещения вреда</t>
  </si>
  <si>
    <t>11611000010000140</t>
  </si>
  <si>
    <t>i2_00011611000010000140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</si>
  <si>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</si>
  <si>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11611050010000140</t>
  </si>
  <si>
    <t>ПРОЧИЕ НЕНАЛОГОВЫЕ ДОХОДЫ</t>
  </si>
  <si>
    <t>11700000000000000</t>
  </si>
  <si>
    <t>i2_00011700000000000000</t>
  </si>
  <si>
    <t>Прочие неналоговые доходы</t>
  </si>
  <si>
    <t>11705000000000180</t>
  </si>
  <si>
    <t>i2_00011705000000000180</t>
  </si>
  <si>
    <t>Прочие неналоговые доходы бюджетов муниципальных районов</t>
  </si>
  <si>
    <t>11705050050000180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</si>
  <si>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</si>
  <si>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</si>
  <si>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</si>
  <si>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</si>
  <si>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</si>
  <si>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</si>
  <si>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</si>
  <si>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</si>
  <si>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</si>
  <si>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20215001000000150</t>
  </si>
  <si>
    <t>i2_00020215001000000150</t>
  </si>
  <si>
    <t>Дотации бюджетам муниципальных районов на выравнивание бюджетной обеспеченности</t>
  </si>
  <si>
    <t>20215001050000150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</si>
  <si>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</si>
  <si>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</si>
  <si>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</si>
  <si>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</si>
  <si>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20225081000000150</t>
  </si>
  <si>
    <t>i2_00020225081000000150</t>
  </si>
  <si>
    <t>Субсидии бюджетам муниципальных районов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</si>
  <si>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20225081050000150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</si>
  <si>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</si>
  <si>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20225169000000150</t>
  </si>
  <si>
    <t>i2_00020225169000000150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</si>
  <si>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</si>
  <si>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</si>
  <si>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</si>
  <si>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20225210000000150</t>
  </si>
  <si>
    <t>i2_00020225210000000150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</si>
  <si>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</si>
  <si>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20225210050000150</t>
  </si>
  <si>
    <t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</si>
  <si>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20225255000000150</t>
  </si>
  <si>
    <t>i2_00020225255000000150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</si>
  <si>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</si>
  <si>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20225255050000150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</si>
  <si>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</si>
  <si>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20225299000000150</t>
  </si>
  <si>
    <t>i2_00020225299000000150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</si>
  <si>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</si>
  <si>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20225299050000150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</si>
  <si>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</si>
  <si>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20225467000000150</t>
  </si>
  <si>
    <t>i2_00020225467000000150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</si>
  <si>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</si>
  <si>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20225467050000150</t>
  </si>
  <si>
    <t>Субсидии бюджетам на реализацию мероприятий по обеспечению жильем молодых семей</t>
  </si>
  <si>
    <t>20225497000000150</t>
  </si>
  <si>
    <t>i2_00020225497000000150</t>
  </si>
  <si>
    <t>Субсидии бюджетам муниципальных районов на реализацию мероприятий по обеспечению жильем молодых семей</t>
  </si>
  <si>
    <t>20225497050000150</t>
  </si>
  <si>
    <t>Субсидия бюджетам на поддержку отрасли культуры</t>
  </si>
  <si>
    <t>20225519000000150</t>
  </si>
  <si>
    <t>i2_00020225519000000150</t>
  </si>
  <si>
    <t>Субсидия бюджетам муниципальных районов на поддержку отрасли культуры</t>
  </si>
  <si>
    <t>20225519050000150</t>
  </si>
  <si>
    <t>Прочие субсидии</t>
  </si>
  <si>
    <t>20229999000000150</t>
  </si>
  <si>
    <t>i2_00020229999000000150</t>
  </si>
  <si>
    <t>Прочие субсидии бюджетам муниципальных районов</t>
  </si>
  <si>
    <t>20229999050000150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</si>
  <si>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</si>
  <si>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</si>
  <si>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</si>
  <si>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бюджетам муниципальных образований на ежемесячное денежное вознаграждение за классное руководство</t>
  </si>
  <si>
    <t>20230021000000150</t>
  </si>
  <si>
    <t>i2_00020230021000000150</t>
  </si>
  <si>
    <t>Субвенции бюджетам муниципальных районов на ежемесячное денежное вознаграждение за классное руководство</t>
  </si>
  <si>
    <t>20230021050000150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</si>
  <si>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</si>
  <si>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</si>
  <si>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</si>
  <si>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</si>
  <si>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</si>
  <si>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</si>
  <si>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20230027000000150</t>
  </si>
  <si>
    <t>i2_00020230027000000150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</si>
  <si>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</si>
  <si>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</si>
  <si>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</si>
  <si>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20230029000000150</t>
  </si>
  <si>
    <t>i2_00020230029000000150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</si>
  <si>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</si>
  <si>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</si>
  <si>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</si>
  <si>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20235082000000150</t>
  </si>
  <si>
    <t>i2_00020235082000000150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</si>
  <si>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</si>
  <si>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</si>
  <si>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</si>
  <si>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</si>
  <si>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</si>
  <si>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</si>
  <si>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</si>
  <si>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</si>
  <si>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20235120000000150</t>
  </si>
  <si>
    <t>i2_00020235120000000150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</si>
  <si>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</si>
  <si>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</si>
  <si>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Субвенции бюджетам на государственную регистрацию актов гражданского состояния</t>
  </si>
  <si>
    <t>20235930000000150</t>
  </si>
  <si>
    <t>i2_00020235930000000150</t>
  </si>
  <si>
    <t>Субвенции бюджетам муниципальных районов на государственную регистрацию актов гражданского состояния</t>
  </si>
  <si>
    <t>20235930050000150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</si>
  <si>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</si>
  <si>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</si>
  <si>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</si>
  <si>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</si>
  <si>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</si>
  <si>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</si>
  <si>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</si>
  <si>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Прочие межбюджетные трансферты, передаваемые бюджетам</t>
  </si>
  <si>
    <t>20249999000000150</t>
  </si>
  <si>
    <t>i2_00020249999000000150</t>
  </si>
  <si>
    <t>Прочие межбюджетные трансферты, передаваемые бюджетам муниципальных районов</t>
  </si>
  <si>
    <t>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</si>
  <si>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</si>
  <si>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</si>
  <si>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>i2_00021800000000000000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</si>
  <si>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</si>
  <si>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21800000000000150</t>
  </si>
  <si>
    <t>i2_00021800000000000150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</si>
  <si>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</si>
  <si>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21800000050000150</t>
  </si>
  <si>
    <t>i2_00021800000050000150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</si>
  <si>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</si>
  <si>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21860010050000150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</si>
</sst>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dotted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right" wrapText="1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/>
    </xf>
    <xf numFmtId="49" fontId="3" fillId="18" borderId="64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0" borderId="62" xfId="0" applyNumberFormat="1" applyFont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8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91" t="s">
        <v>36</v>
      </c>
      <c r="B1" s="191"/>
      <c r="C1" s="191"/>
      <c r="D1" s="191"/>
      <c r="E1" s="191"/>
      <c r="F1" s="191"/>
      <c r="G1" s="191"/>
      <c r="H1" s="191"/>
      <c r="I1" s="192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65</v>
      </c>
      <c r="L2" s="4"/>
    </row>
    <row r="3" spans="1:12" ht="12.75">
      <c r="A3" s="32" t="s">
        <v>52</v>
      </c>
      <c r="B3" s="195" t="s">
        <v>62</v>
      </c>
      <c r="C3" s="195"/>
      <c r="D3" s="195"/>
      <c r="E3" s="22"/>
      <c r="F3" s="22"/>
      <c r="G3" s="196"/>
      <c r="H3" s="196"/>
      <c r="I3" s="32" t="s">
        <v>22</v>
      </c>
      <c r="J3" s="131">
        <v>43952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7"/>
      <c r="K4" s="22" t="s">
        <v>66</v>
      </c>
      <c r="L4" s="4"/>
    </row>
    <row r="5" spans="1:12" ht="12.75">
      <c r="A5" s="3" t="s">
        <v>37</v>
      </c>
      <c r="B5" s="193" t="s">
        <v>63</v>
      </c>
      <c r="C5" s="193"/>
      <c r="D5" s="193"/>
      <c r="E5" s="193"/>
      <c r="F5" s="193"/>
      <c r="G5" s="193"/>
      <c r="H5" s="193"/>
      <c r="I5" s="33" t="s">
        <v>30</v>
      </c>
      <c r="J5" s="88"/>
      <c r="K5" s="22"/>
      <c r="L5" s="4"/>
    </row>
    <row r="6" spans="1:12" ht="12.75">
      <c r="A6" s="3" t="s">
        <v>38</v>
      </c>
      <c r="B6" s="194" t="s">
        <v>61</v>
      </c>
      <c r="C6" s="194"/>
      <c r="D6" s="194"/>
      <c r="E6" s="194"/>
      <c r="F6" s="194"/>
      <c r="G6" s="194"/>
      <c r="H6" s="194"/>
      <c r="I6" s="33" t="s">
        <v>59</v>
      </c>
      <c r="J6" s="88"/>
      <c r="K6" s="22" t="s">
        <v>65</v>
      </c>
      <c r="L6" s="4"/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/>
    </row>
    <row r="9" spans="1:11" ht="15">
      <c r="A9" s="197" t="s">
        <v>29</v>
      </c>
      <c r="B9" s="197"/>
      <c r="C9" s="197"/>
      <c r="D9" s="197"/>
      <c r="E9" s="197"/>
      <c r="F9" s="197"/>
      <c r="G9" s="197"/>
      <c r="H9" s="197"/>
      <c r="I9" s="197"/>
      <c r="J9" s="197"/>
      <c r="K9" s="127" t="s">
        <v>64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1" ht="12.75" customHeight="1">
      <c r="A11" s="156" t="s">
        <v>39</v>
      </c>
      <c r="B11" s="156" t="s">
        <v>40</v>
      </c>
      <c r="C11" s="162" t="s">
        <v>41</v>
      </c>
      <c r="D11" s="163"/>
      <c r="E11" s="163"/>
      <c r="F11" s="163"/>
      <c r="G11" s="164"/>
      <c r="H11" s="156" t="s">
        <v>42</v>
      </c>
      <c r="I11" s="156" t="s">
        <v>23</v>
      </c>
      <c r="J11" s="156" t="s">
        <v>43</v>
      </c>
      <c r="K11" s="114"/>
    </row>
    <row r="12" spans="1:11" ht="12.75">
      <c r="A12" s="157"/>
      <c r="B12" s="157"/>
      <c r="C12" s="165"/>
      <c r="D12" s="166"/>
      <c r="E12" s="166"/>
      <c r="F12" s="166"/>
      <c r="G12" s="167"/>
      <c r="H12" s="157"/>
      <c r="I12" s="157"/>
      <c r="J12" s="157"/>
      <c r="K12" s="114"/>
    </row>
    <row r="13" spans="1:11" ht="12.75">
      <c r="A13" s="158"/>
      <c r="B13" s="158"/>
      <c r="C13" s="168"/>
      <c r="D13" s="169"/>
      <c r="E13" s="169"/>
      <c r="F13" s="169"/>
      <c r="G13" s="170"/>
      <c r="H13" s="158"/>
      <c r="I13" s="158"/>
      <c r="J13" s="158"/>
      <c r="K13" s="114"/>
    </row>
    <row r="14" spans="1:11" ht="13.5" thickBot="1">
      <c r="A14" s="70">
        <v>1</v>
      </c>
      <c r="B14" s="12">
        <v>2</v>
      </c>
      <c r="C14" s="185">
        <v>3</v>
      </c>
      <c r="D14" s="186"/>
      <c r="E14" s="186"/>
      <c r="F14" s="186"/>
      <c r="G14" s="187"/>
      <c r="H14" s="13" t="s">
        <v>2</v>
      </c>
      <c r="I14" s="13" t="s">
        <v>25</v>
      </c>
      <c r="J14" s="13" t="s">
        <v>26</v>
      </c>
      <c r="K14" s="115"/>
    </row>
    <row r="15" spans="1:10" ht="12.75">
      <c r="A15" s="71" t="s">
        <v>28</v>
      </c>
      <c r="B15" s="38" t="s">
        <v>6</v>
      </c>
      <c r="C15" s="159" t="s">
        <v>17</v>
      </c>
      <c r="D15" s="160"/>
      <c r="E15" s="160"/>
      <c r="F15" s="160"/>
      <c r="G15" s="161"/>
      <c r="H15" s="52">
        <v>510738709.67</v>
      </c>
      <c r="I15" s="52">
        <v>171360574.81</v>
      </c>
      <c r="J15" s="105">
        <v>339982762.65</v>
      </c>
    </row>
    <row r="16" spans="1:10" ht="12.75">
      <c r="A16" s="72" t="s">
        <v>4</v>
      </c>
      <c r="B16" s="50"/>
      <c r="C16" s="198"/>
      <c r="D16" s="199"/>
      <c r="E16" s="199"/>
      <c r="F16" s="199"/>
      <c r="G16" s="200"/>
      <c r="H16" s="56"/>
      <c r="I16" s="57"/>
      <c r="J16" s="58"/>
    </row>
    <row r="17" spans="1:12" ht="12.75">
      <c r="A17" s="100" t="s">
        <v>491</v>
      </c>
      <c r="B17" s="101" t="s">
        <v>6</v>
      </c>
      <c r="C17" s="102" t="s">
        <v>68</v>
      </c>
      <c r="D17" s="171" t="s">
        <v>492</v>
      </c>
      <c r="E17" s="210"/>
      <c r="F17" s="210"/>
      <c r="G17" s="211"/>
      <c r="H17" s="97">
        <v>225646100</v>
      </c>
      <c r="I17" s="103">
        <v>68108687.03</v>
      </c>
      <c r="J17" s="104">
        <v>158142040.76</v>
      </c>
      <c r="K17" s="119" t="str">
        <f aca="true" t="shared" si="0" ref="K17:K48">C17&amp;D17&amp;G17</f>
        <v>00010000000000000000</v>
      </c>
      <c r="L17" s="106" t="s">
        <v>416</v>
      </c>
    </row>
    <row r="18" spans="1:12" ht="12.75">
      <c r="A18" s="100" t="s">
        <v>493</v>
      </c>
      <c r="B18" s="101" t="s">
        <v>6</v>
      </c>
      <c r="C18" s="102" t="s">
        <v>68</v>
      </c>
      <c r="D18" s="171" t="s">
        <v>494</v>
      </c>
      <c r="E18" s="210"/>
      <c r="F18" s="210"/>
      <c r="G18" s="211"/>
      <c r="H18" s="97">
        <v>179480000</v>
      </c>
      <c r="I18" s="103">
        <v>49578224.03</v>
      </c>
      <c r="J18" s="104">
        <v>129901775.97</v>
      </c>
      <c r="K18" s="119" t="str">
        <f t="shared" si="0"/>
        <v>00010100000000000000</v>
      </c>
      <c r="L18" s="106" t="s">
        <v>495</v>
      </c>
    </row>
    <row r="19" spans="1:12" ht="12.75">
      <c r="A19" s="100" t="s">
        <v>496</v>
      </c>
      <c r="B19" s="101" t="s">
        <v>6</v>
      </c>
      <c r="C19" s="102" t="s">
        <v>68</v>
      </c>
      <c r="D19" s="171" t="s">
        <v>497</v>
      </c>
      <c r="E19" s="210"/>
      <c r="F19" s="210"/>
      <c r="G19" s="211"/>
      <c r="H19" s="97">
        <v>179480000</v>
      </c>
      <c r="I19" s="103">
        <v>49578224.03</v>
      </c>
      <c r="J19" s="104">
        <v>129901775.97</v>
      </c>
      <c r="K19" s="119" t="str">
        <f t="shared" si="0"/>
        <v>00010102000010000110</v>
      </c>
      <c r="L19" s="106" t="s">
        <v>498</v>
      </c>
    </row>
    <row r="20" spans="1:12" s="85" customFormat="1" ht="56.25">
      <c r="A20" s="80" t="s">
        <v>499</v>
      </c>
      <c r="B20" s="79" t="s">
        <v>6</v>
      </c>
      <c r="C20" s="122" t="s">
        <v>68</v>
      </c>
      <c r="D20" s="153" t="s">
        <v>500</v>
      </c>
      <c r="E20" s="154"/>
      <c r="F20" s="154"/>
      <c r="G20" s="155"/>
      <c r="H20" s="81">
        <v>174685200</v>
      </c>
      <c r="I20" s="82">
        <v>48378943.79</v>
      </c>
      <c r="J20" s="83">
        <f>IF(IF(H20="",0,H20)=0,0,(IF(H20&gt;0,IF(I20&gt;H20,0,H20-I20),IF(I20&gt;H20,H20-I20,0))))</f>
        <v>126306256.21</v>
      </c>
      <c r="K20" s="120" t="str">
        <f t="shared" si="0"/>
        <v>00010102010010000110</v>
      </c>
      <c r="L20" s="84" t="str">
        <f>C20&amp;D20&amp;G20</f>
        <v>00010102010010000110</v>
      </c>
    </row>
    <row r="21" spans="1:12" s="85" customFormat="1" ht="90">
      <c r="A21" s="80" t="s">
        <v>501</v>
      </c>
      <c r="B21" s="79" t="s">
        <v>6</v>
      </c>
      <c r="C21" s="122" t="s">
        <v>68</v>
      </c>
      <c r="D21" s="153" t="s">
        <v>502</v>
      </c>
      <c r="E21" s="154"/>
      <c r="F21" s="154"/>
      <c r="G21" s="155"/>
      <c r="H21" s="81">
        <v>1256400</v>
      </c>
      <c r="I21" s="82">
        <v>226110.2</v>
      </c>
      <c r="J21" s="83">
        <f>IF(IF(H21="",0,H21)=0,0,(IF(H21&gt;0,IF(I21&gt;H21,0,H21-I21),IF(I21&gt;H21,H21-I21,0))))</f>
        <v>1030289.8</v>
      </c>
      <c r="K21" s="120" t="str">
        <f t="shared" si="0"/>
        <v>00010102020010000110</v>
      </c>
      <c r="L21" s="84" t="str">
        <f>C21&amp;D21&amp;G21</f>
        <v>00010102020010000110</v>
      </c>
    </row>
    <row r="22" spans="1:12" s="85" customFormat="1" ht="33.75">
      <c r="A22" s="80" t="s">
        <v>503</v>
      </c>
      <c r="B22" s="79" t="s">
        <v>6</v>
      </c>
      <c r="C22" s="122" t="s">
        <v>68</v>
      </c>
      <c r="D22" s="153" t="s">
        <v>504</v>
      </c>
      <c r="E22" s="154"/>
      <c r="F22" s="154"/>
      <c r="G22" s="155"/>
      <c r="H22" s="81">
        <v>538400</v>
      </c>
      <c r="I22" s="82">
        <v>230592.79</v>
      </c>
      <c r="J22" s="83">
        <f>IF(IF(H22="",0,H22)=0,0,(IF(H22&gt;0,IF(I22&gt;H22,0,H22-I22),IF(I22&gt;H22,H22-I22,0))))</f>
        <v>307807.21</v>
      </c>
      <c r="K22" s="120" t="str">
        <f t="shared" si="0"/>
        <v>00010102030010000110</v>
      </c>
      <c r="L22" s="84" t="str">
        <f>C22&amp;D22&amp;G22</f>
        <v>00010102030010000110</v>
      </c>
    </row>
    <row r="23" spans="1:12" s="85" customFormat="1" ht="67.5">
      <c r="A23" s="80" t="s">
        <v>505</v>
      </c>
      <c r="B23" s="79" t="s">
        <v>6</v>
      </c>
      <c r="C23" s="122" t="s">
        <v>68</v>
      </c>
      <c r="D23" s="153" t="s">
        <v>506</v>
      </c>
      <c r="E23" s="154"/>
      <c r="F23" s="154"/>
      <c r="G23" s="155"/>
      <c r="H23" s="81">
        <v>3000000</v>
      </c>
      <c r="I23" s="82">
        <v>742577.25</v>
      </c>
      <c r="J23" s="83">
        <f>IF(IF(H23="",0,H23)=0,0,(IF(H23&gt;0,IF(I23&gt;H23,0,H23-I23),IF(I23&gt;H23,H23-I23,0))))</f>
        <v>2257422.75</v>
      </c>
      <c r="K23" s="120" t="str">
        <f t="shared" si="0"/>
        <v>00010102040010000110</v>
      </c>
      <c r="L23" s="84" t="str">
        <f>C23&amp;D23&amp;G23</f>
        <v>00010102040010000110</v>
      </c>
    </row>
    <row r="24" spans="1:12" ht="22.5">
      <c r="A24" s="100" t="s">
        <v>507</v>
      </c>
      <c r="B24" s="101" t="s">
        <v>6</v>
      </c>
      <c r="C24" s="102" t="s">
        <v>68</v>
      </c>
      <c r="D24" s="171" t="s">
        <v>508</v>
      </c>
      <c r="E24" s="210"/>
      <c r="F24" s="210"/>
      <c r="G24" s="211"/>
      <c r="H24" s="97">
        <v>2644100</v>
      </c>
      <c r="I24" s="103">
        <v>775931.04</v>
      </c>
      <c r="J24" s="104">
        <v>1798164.66</v>
      </c>
      <c r="K24" s="119" t="str">
        <f t="shared" si="0"/>
        <v>00010300000000000000</v>
      </c>
      <c r="L24" s="106" t="s">
        <v>509</v>
      </c>
    </row>
    <row r="25" spans="1:12" ht="22.5">
      <c r="A25" s="100" t="s">
        <v>510</v>
      </c>
      <c r="B25" s="101" t="s">
        <v>6</v>
      </c>
      <c r="C25" s="102" t="s">
        <v>68</v>
      </c>
      <c r="D25" s="171" t="s">
        <v>511</v>
      </c>
      <c r="E25" s="210"/>
      <c r="F25" s="210"/>
      <c r="G25" s="211"/>
      <c r="H25" s="97">
        <v>2644100</v>
      </c>
      <c r="I25" s="103">
        <v>775931.04</v>
      </c>
      <c r="J25" s="104">
        <v>1798164.66</v>
      </c>
      <c r="K25" s="119" t="str">
        <f t="shared" si="0"/>
        <v>00010302000010000110</v>
      </c>
      <c r="L25" s="106" t="s">
        <v>512</v>
      </c>
    </row>
    <row r="26" spans="1:12" ht="56.25">
      <c r="A26" s="100" t="s">
        <v>513</v>
      </c>
      <c r="B26" s="101" t="s">
        <v>6</v>
      </c>
      <c r="C26" s="102" t="s">
        <v>68</v>
      </c>
      <c r="D26" s="171" t="s">
        <v>514</v>
      </c>
      <c r="E26" s="210"/>
      <c r="F26" s="210"/>
      <c r="G26" s="211"/>
      <c r="H26" s="97">
        <v>780000</v>
      </c>
      <c r="I26" s="103">
        <v>355284.97</v>
      </c>
      <c r="J26" s="104">
        <v>424715.03</v>
      </c>
      <c r="K26" s="119" t="str">
        <f t="shared" si="0"/>
        <v>00010302230010000110</v>
      </c>
      <c r="L26" s="106" t="s">
        <v>515</v>
      </c>
    </row>
    <row r="27" spans="1:12" s="85" customFormat="1" ht="90">
      <c r="A27" s="80" t="s">
        <v>516</v>
      </c>
      <c r="B27" s="79" t="s">
        <v>6</v>
      </c>
      <c r="C27" s="122" t="s">
        <v>68</v>
      </c>
      <c r="D27" s="153" t="s">
        <v>517</v>
      </c>
      <c r="E27" s="154"/>
      <c r="F27" s="154"/>
      <c r="G27" s="155"/>
      <c r="H27" s="81">
        <v>780000</v>
      </c>
      <c r="I27" s="82">
        <v>355284.97</v>
      </c>
      <c r="J27" s="83">
        <f>IF(IF(H27="",0,H27)=0,0,(IF(H27&gt;0,IF(I27&gt;H27,0,H27-I27),IF(I27&gt;H27,H27-I27,0))))</f>
        <v>424715.03</v>
      </c>
      <c r="K27" s="120" t="str">
        <f t="shared" si="0"/>
        <v>00010302231010000110</v>
      </c>
      <c r="L27" s="84" t="str">
        <f>C27&amp;D27&amp;G27</f>
        <v>00010302231010000110</v>
      </c>
    </row>
    <row r="28" spans="1:12" ht="78.75">
      <c r="A28" s="100" t="s">
        <v>518</v>
      </c>
      <c r="B28" s="101" t="s">
        <v>6</v>
      </c>
      <c r="C28" s="102" t="s">
        <v>68</v>
      </c>
      <c r="D28" s="171" t="s">
        <v>519</v>
      </c>
      <c r="E28" s="210"/>
      <c r="F28" s="210"/>
      <c r="G28" s="211"/>
      <c r="H28" s="97">
        <v>8000</v>
      </c>
      <c r="I28" s="103">
        <v>2131.47</v>
      </c>
      <c r="J28" s="104">
        <v>5868.53</v>
      </c>
      <c r="K28" s="119" t="str">
        <f t="shared" si="0"/>
        <v>00010302240010000110</v>
      </c>
      <c r="L28" s="106" t="s">
        <v>520</v>
      </c>
    </row>
    <row r="29" spans="1:12" s="85" customFormat="1" ht="101.25">
      <c r="A29" s="80" t="s">
        <v>521</v>
      </c>
      <c r="B29" s="79" t="s">
        <v>6</v>
      </c>
      <c r="C29" s="122" t="s">
        <v>68</v>
      </c>
      <c r="D29" s="153" t="s">
        <v>522</v>
      </c>
      <c r="E29" s="154"/>
      <c r="F29" s="154"/>
      <c r="G29" s="155"/>
      <c r="H29" s="81">
        <v>8000</v>
      </c>
      <c r="I29" s="82">
        <v>2131.47</v>
      </c>
      <c r="J29" s="83">
        <f>IF(IF(H29="",0,H29)=0,0,(IF(H29&gt;0,IF(I29&gt;H29,0,H29-I29),IF(I29&gt;H29,H29-I29,0))))</f>
        <v>5868.53</v>
      </c>
      <c r="K29" s="120" t="str">
        <f t="shared" si="0"/>
        <v>00010302241010000110</v>
      </c>
      <c r="L29" s="84" t="str">
        <f>C29&amp;D29&amp;G29</f>
        <v>00010302241010000110</v>
      </c>
    </row>
    <row r="30" spans="1:12" ht="56.25">
      <c r="A30" s="100" t="s">
        <v>523</v>
      </c>
      <c r="B30" s="101" t="s">
        <v>6</v>
      </c>
      <c r="C30" s="102" t="s">
        <v>68</v>
      </c>
      <c r="D30" s="171" t="s">
        <v>524</v>
      </c>
      <c r="E30" s="210"/>
      <c r="F30" s="210"/>
      <c r="G30" s="211"/>
      <c r="H30" s="97">
        <v>1856100</v>
      </c>
      <c r="I30" s="103">
        <v>488518.9</v>
      </c>
      <c r="J30" s="104">
        <v>1367581.1</v>
      </c>
      <c r="K30" s="119" t="str">
        <f t="shared" si="0"/>
        <v>00010302250010000110</v>
      </c>
      <c r="L30" s="106" t="s">
        <v>525</v>
      </c>
    </row>
    <row r="31" spans="1:12" s="85" customFormat="1" ht="90">
      <c r="A31" s="80" t="s">
        <v>526</v>
      </c>
      <c r="B31" s="79" t="s">
        <v>6</v>
      </c>
      <c r="C31" s="122" t="s">
        <v>68</v>
      </c>
      <c r="D31" s="153" t="s">
        <v>527</v>
      </c>
      <c r="E31" s="154"/>
      <c r="F31" s="154"/>
      <c r="G31" s="155"/>
      <c r="H31" s="81">
        <v>1856100</v>
      </c>
      <c r="I31" s="82">
        <v>488518.9</v>
      </c>
      <c r="J31" s="83">
        <f>IF(IF(H31="",0,H31)=0,0,(IF(H31&gt;0,IF(I31&gt;H31,0,H31-I31),IF(I31&gt;H31,H31-I31,0))))</f>
        <v>1367581.1</v>
      </c>
      <c r="K31" s="120" t="str">
        <f t="shared" si="0"/>
        <v>00010302251010000110</v>
      </c>
      <c r="L31" s="84" t="str">
        <f>C31&amp;D31&amp;G31</f>
        <v>00010302251010000110</v>
      </c>
    </row>
    <row r="32" spans="1:12" ht="56.25">
      <c r="A32" s="100" t="s">
        <v>528</v>
      </c>
      <c r="B32" s="101" t="s">
        <v>6</v>
      </c>
      <c r="C32" s="102" t="s">
        <v>68</v>
      </c>
      <c r="D32" s="171" t="s">
        <v>529</v>
      </c>
      <c r="E32" s="210"/>
      <c r="F32" s="210"/>
      <c r="G32" s="211"/>
      <c r="H32" s="97">
        <v>0</v>
      </c>
      <c r="I32" s="103">
        <v>-70004.3</v>
      </c>
      <c r="J32" s="104">
        <v>0</v>
      </c>
      <c r="K32" s="119" t="str">
        <f t="shared" si="0"/>
        <v>00010302260010000110</v>
      </c>
      <c r="L32" s="106" t="s">
        <v>530</v>
      </c>
    </row>
    <row r="33" spans="1:12" s="85" customFormat="1" ht="90">
      <c r="A33" s="80" t="s">
        <v>531</v>
      </c>
      <c r="B33" s="79" t="s">
        <v>6</v>
      </c>
      <c r="C33" s="122" t="s">
        <v>68</v>
      </c>
      <c r="D33" s="153" t="s">
        <v>532</v>
      </c>
      <c r="E33" s="154"/>
      <c r="F33" s="154"/>
      <c r="G33" s="155"/>
      <c r="H33" s="81">
        <v>0</v>
      </c>
      <c r="I33" s="82">
        <v>-70004.3</v>
      </c>
      <c r="J33" s="83">
        <f>IF(IF(H33="",0,H33)=0,0,(IF(H33&gt;0,IF(I33&gt;H33,0,H33-I33),IF(I33&gt;H33,H33-I33,0))))</f>
        <v>0</v>
      </c>
      <c r="K33" s="120" t="str">
        <f t="shared" si="0"/>
        <v>00010302261010000110</v>
      </c>
      <c r="L33" s="84" t="str">
        <f>C33&amp;D33&amp;G33</f>
        <v>00010302261010000110</v>
      </c>
    </row>
    <row r="34" spans="1:12" ht="12.75">
      <c r="A34" s="100" t="s">
        <v>533</v>
      </c>
      <c r="B34" s="101" t="s">
        <v>6</v>
      </c>
      <c r="C34" s="102" t="s">
        <v>68</v>
      </c>
      <c r="D34" s="171" t="s">
        <v>534</v>
      </c>
      <c r="E34" s="210"/>
      <c r="F34" s="210"/>
      <c r="G34" s="211"/>
      <c r="H34" s="97">
        <v>28169500</v>
      </c>
      <c r="I34" s="103">
        <v>14983264.7</v>
      </c>
      <c r="J34" s="104">
        <v>13186235.3</v>
      </c>
      <c r="K34" s="119" t="str">
        <f t="shared" si="0"/>
        <v>00010500000000000000</v>
      </c>
      <c r="L34" s="106" t="s">
        <v>535</v>
      </c>
    </row>
    <row r="35" spans="1:12" ht="22.5">
      <c r="A35" s="100" t="s">
        <v>536</v>
      </c>
      <c r="B35" s="101" t="s">
        <v>6</v>
      </c>
      <c r="C35" s="102" t="s">
        <v>68</v>
      </c>
      <c r="D35" s="171" t="s">
        <v>537</v>
      </c>
      <c r="E35" s="210"/>
      <c r="F35" s="210"/>
      <c r="G35" s="211"/>
      <c r="H35" s="97">
        <v>19950000</v>
      </c>
      <c r="I35" s="103">
        <v>10152367.63</v>
      </c>
      <c r="J35" s="104">
        <v>9797632.37</v>
      </c>
      <c r="K35" s="119" t="str">
        <f t="shared" si="0"/>
        <v>00010501000000000110</v>
      </c>
      <c r="L35" s="106" t="s">
        <v>538</v>
      </c>
    </row>
    <row r="36" spans="1:12" ht="22.5">
      <c r="A36" s="100" t="s">
        <v>539</v>
      </c>
      <c r="B36" s="101" t="s">
        <v>6</v>
      </c>
      <c r="C36" s="102" t="s">
        <v>68</v>
      </c>
      <c r="D36" s="171" t="s">
        <v>540</v>
      </c>
      <c r="E36" s="210"/>
      <c r="F36" s="210"/>
      <c r="G36" s="211"/>
      <c r="H36" s="97">
        <v>9583700</v>
      </c>
      <c r="I36" s="103">
        <v>6988361.45</v>
      </c>
      <c r="J36" s="104">
        <v>2595338.55</v>
      </c>
      <c r="K36" s="119" t="str">
        <f t="shared" si="0"/>
        <v>00010501010010000110</v>
      </c>
      <c r="L36" s="106" t="s">
        <v>541</v>
      </c>
    </row>
    <row r="37" spans="1:12" s="85" customFormat="1" ht="22.5">
      <c r="A37" s="80" t="s">
        <v>539</v>
      </c>
      <c r="B37" s="79" t="s">
        <v>6</v>
      </c>
      <c r="C37" s="122" t="s">
        <v>68</v>
      </c>
      <c r="D37" s="153" t="s">
        <v>542</v>
      </c>
      <c r="E37" s="154"/>
      <c r="F37" s="154"/>
      <c r="G37" s="155"/>
      <c r="H37" s="81">
        <v>9583700</v>
      </c>
      <c r="I37" s="82">
        <v>6988361.45</v>
      </c>
      <c r="J37" s="83">
        <f>IF(IF(H37="",0,H37)=0,0,(IF(H37&gt;0,IF(I37&gt;H37,0,H37-I37),IF(I37&gt;H37,H37-I37,0))))</f>
        <v>2595338.55</v>
      </c>
      <c r="K37" s="120" t="str">
        <f t="shared" si="0"/>
        <v>00010501011010000110</v>
      </c>
      <c r="L37" s="84" t="str">
        <f>C37&amp;D37&amp;G37</f>
        <v>00010501011010000110</v>
      </c>
    </row>
    <row r="38" spans="1:12" ht="33.75">
      <c r="A38" s="100" t="s">
        <v>543</v>
      </c>
      <c r="B38" s="101" t="s">
        <v>6</v>
      </c>
      <c r="C38" s="102" t="s">
        <v>68</v>
      </c>
      <c r="D38" s="171" t="s">
        <v>544</v>
      </c>
      <c r="E38" s="210"/>
      <c r="F38" s="210"/>
      <c r="G38" s="211"/>
      <c r="H38" s="97">
        <v>10366300</v>
      </c>
      <c r="I38" s="103">
        <v>3164006.18</v>
      </c>
      <c r="J38" s="104">
        <v>7202293.82</v>
      </c>
      <c r="K38" s="119" t="str">
        <f t="shared" si="0"/>
        <v>00010501020010000110</v>
      </c>
      <c r="L38" s="106" t="s">
        <v>545</v>
      </c>
    </row>
    <row r="39" spans="1:12" s="85" customFormat="1" ht="56.25">
      <c r="A39" s="80" t="s">
        <v>546</v>
      </c>
      <c r="B39" s="79" t="s">
        <v>6</v>
      </c>
      <c r="C39" s="122" t="s">
        <v>68</v>
      </c>
      <c r="D39" s="153" t="s">
        <v>547</v>
      </c>
      <c r="E39" s="154"/>
      <c r="F39" s="154"/>
      <c r="G39" s="155"/>
      <c r="H39" s="81">
        <v>10366300</v>
      </c>
      <c r="I39" s="82">
        <v>3164006.18</v>
      </c>
      <c r="J39" s="83">
        <f>IF(IF(H39="",0,H39)=0,0,(IF(H39&gt;0,IF(I39&gt;H39,0,H39-I39),IF(I39&gt;H39,H39-I39,0))))</f>
        <v>7202293.82</v>
      </c>
      <c r="K39" s="120" t="str">
        <f t="shared" si="0"/>
        <v>00010501021010000110</v>
      </c>
      <c r="L39" s="84" t="str">
        <f>C39&amp;D39&amp;G39</f>
        <v>00010501021010000110</v>
      </c>
    </row>
    <row r="40" spans="1:12" ht="22.5">
      <c r="A40" s="100" t="s">
        <v>548</v>
      </c>
      <c r="B40" s="101" t="s">
        <v>6</v>
      </c>
      <c r="C40" s="102" t="s">
        <v>68</v>
      </c>
      <c r="D40" s="171" t="s">
        <v>549</v>
      </c>
      <c r="E40" s="210"/>
      <c r="F40" s="210"/>
      <c r="G40" s="211"/>
      <c r="H40" s="97">
        <v>8200000</v>
      </c>
      <c r="I40" s="103">
        <v>4818893.56</v>
      </c>
      <c r="J40" s="104">
        <v>3381106.44</v>
      </c>
      <c r="K40" s="119" t="str">
        <f t="shared" si="0"/>
        <v>00010502000020000110</v>
      </c>
      <c r="L40" s="106" t="s">
        <v>550</v>
      </c>
    </row>
    <row r="41" spans="1:12" s="85" customFormat="1" ht="22.5">
      <c r="A41" s="80" t="s">
        <v>548</v>
      </c>
      <c r="B41" s="79" t="s">
        <v>6</v>
      </c>
      <c r="C41" s="122" t="s">
        <v>68</v>
      </c>
      <c r="D41" s="153" t="s">
        <v>551</v>
      </c>
      <c r="E41" s="154"/>
      <c r="F41" s="154"/>
      <c r="G41" s="155"/>
      <c r="H41" s="81">
        <v>8200000</v>
      </c>
      <c r="I41" s="82">
        <v>4818893.56</v>
      </c>
      <c r="J41" s="83">
        <f>IF(IF(H41="",0,H41)=0,0,(IF(H41&gt;0,IF(I41&gt;H41,0,H41-I41),IF(I41&gt;H41,H41-I41,0))))</f>
        <v>3381106.44</v>
      </c>
      <c r="K41" s="120" t="str">
        <f t="shared" si="0"/>
        <v>00010502010020000110</v>
      </c>
      <c r="L41" s="84" t="str">
        <f>C41&amp;D41&amp;G41</f>
        <v>00010502010020000110</v>
      </c>
    </row>
    <row r="42" spans="1:12" ht="12.75">
      <c r="A42" s="100" t="s">
        <v>552</v>
      </c>
      <c r="B42" s="101" t="s">
        <v>6</v>
      </c>
      <c r="C42" s="102" t="s">
        <v>68</v>
      </c>
      <c r="D42" s="171" t="s">
        <v>553</v>
      </c>
      <c r="E42" s="210"/>
      <c r="F42" s="210"/>
      <c r="G42" s="211"/>
      <c r="H42" s="97">
        <v>3500</v>
      </c>
      <c r="I42" s="103">
        <v>1978.66</v>
      </c>
      <c r="J42" s="104">
        <v>1521.34</v>
      </c>
      <c r="K42" s="119" t="str">
        <f t="shared" si="0"/>
        <v>00010503000010000110</v>
      </c>
      <c r="L42" s="106" t="s">
        <v>554</v>
      </c>
    </row>
    <row r="43" spans="1:12" s="85" customFormat="1" ht="12.75">
      <c r="A43" s="80" t="s">
        <v>552</v>
      </c>
      <c r="B43" s="79" t="s">
        <v>6</v>
      </c>
      <c r="C43" s="122" t="s">
        <v>68</v>
      </c>
      <c r="D43" s="153" t="s">
        <v>555</v>
      </c>
      <c r="E43" s="154"/>
      <c r="F43" s="154"/>
      <c r="G43" s="155"/>
      <c r="H43" s="81">
        <v>3500</v>
      </c>
      <c r="I43" s="82">
        <v>1978.66</v>
      </c>
      <c r="J43" s="83">
        <f>IF(IF(H43="",0,H43)=0,0,(IF(H43&gt;0,IF(I43&gt;H43,0,H43-I43),IF(I43&gt;H43,H43-I43,0))))</f>
        <v>1521.34</v>
      </c>
      <c r="K43" s="120" t="str">
        <f t="shared" si="0"/>
        <v>00010503010010000110</v>
      </c>
      <c r="L43" s="84" t="str">
        <f>C43&amp;D43&amp;G43</f>
        <v>00010503010010000110</v>
      </c>
    </row>
    <row r="44" spans="1:12" ht="22.5">
      <c r="A44" s="100" t="s">
        <v>556</v>
      </c>
      <c r="B44" s="101" t="s">
        <v>6</v>
      </c>
      <c r="C44" s="102" t="s">
        <v>68</v>
      </c>
      <c r="D44" s="171" t="s">
        <v>557</v>
      </c>
      <c r="E44" s="210"/>
      <c r="F44" s="210"/>
      <c r="G44" s="211"/>
      <c r="H44" s="97">
        <v>16000</v>
      </c>
      <c r="I44" s="103">
        <v>10024.85</v>
      </c>
      <c r="J44" s="104">
        <v>5975.15</v>
      </c>
      <c r="K44" s="119" t="str">
        <f t="shared" si="0"/>
        <v>00010504000020000110</v>
      </c>
      <c r="L44" s="106" t="s">
        <v>558</v>
      </c>
    </row>
    <row r="45" spans="1:12" s="85" customFormat="1" ht="33.75">
      <c r="A45" s="80" t="s">
        <v>559</v>
      </c>
      <c r="B45" s="79" t="s">
        <v>6</v>
      </c>
      <c r="C45" s="122" t="s">
        <v>68</v>
      </c>
      <c r="D45" s="153" t="s">
        <v>560</v>
      </c>
      <c r="E45" s="154"/>
      <c r="F45" s="154"/>
      <c r="G45" s="155"/>
      <c r="H45" s="81">
        <v>16000</v>
      </c>
      <c r="I45" s="82">
        <v>10024.85</v>
      </c>
      <c r="J45" s="83">
        <f>IF(IF(H45="",0,H45)=0,0,(IF(H45&gt;0,IF(I45&gt;H45,0,H45-I45),IF(I45&gt;H45,H45-I45,0))))</f>
        <v>5975.15</v>
      </c>
      <c r="K45" s="120" t="str">
        <f t="shared" si="0"/>
        <v>00010504020020000110</v>
      </c>
      <c r="L45" s="84" t="str">
        <f>C45&amp;D45&amp;G45</f>
        <v>00010504020020000110</v>
      </c>
    </row>
    <row r="46" spans="1:12" ht="12.75">
      <c r="A46" s="100" t="s">
        <v>561</v>
      </c>
      <c r="B46" s="101" t="s">
        <v>6</v>
      </c>
      <c r="C46" s="102" t="s">
        <v>68</v>
      </c>
      <c r="D46" s="171" t="s">
        <v>562</v>
      </c>
      <c r="E46" s="210"/>
      <c r="F46" s="210"/>
      <c r="G46" s="211"/>
      <c r="H46" s="97">
        <v>2020000</v>
      </c>
      <c r="I46" s="103">
        <v>812399.84</v>
      </c>
      <c r="J46" s="104">
        <v>1207600.16</v>
      </c>
      <c r="K46" s="119" t="str">
        <f t="shared" si="0"/>
        <v>00010800000000000000</v>
      </c>
      <c r="L46" s="106" t="s">
        <v>563</v>
      </c>
    </row>
    <row r="47" spans="1:12" ht="22.5">
      <c r="A47" s="100" t="s">
        <v>564</v>
      </c>
      <c r="B47" s="101" t="s">
        <v>6</v>
      </c>
      <c r="C47" s="102" t="s">
        <v>68</v>
      </c>
      <c r="D47" s="171" t="s">
        <v>565</v>
      </c>
      <c r="E47" s="210"/>
      <c r="F47" s="210"/>
      <c r="G47" s="211"/>
      <c r="H47" s="97">
        <v>2010000</v>
      </c>
      <c r="I47" s="103">
        <v>812399.84</v>
      </c>
      <c r="J47" s="104">
        <v>1197600.16</v>
      </c>
      <c r="K47" s="119" t="str">
        <f t="shared" si="0"/>
        <v>00010803000010000110</v>
      </c>
      <c r="L47" s="106" t="s">
        <v>566</v>
      </c>
    </row>
    <row r="48" spans="1:12" s="85" customFormat="1" ht="33.75">
      <c r="A48" s="80" t="s">
        <v>567</v>
      </c>
      <c r="B48" s="79" t="s">
        <v>6</v>
      </c>
      <c r="C48" s="122" t="s">
        <v>68</v>
      </c>
      <c r="D48" s="153" t="s">
        <v>568</v>
      </c>
      <c r="E48" s="154"/>
      <c r="F48" s="154"/>
      <c r="G48" s="155"/>
      <c r="H48" s="81">
        <v>2010000</v>
      </c>
      <c r="I48" s="82">
        <v>812399.84</v>
      </c>
      <c r="J48" s="83">
        <f>IF(IF(H48="",0,H48)=0,0,(IF(H48&gt;0,IF(I48&gt;H48,0,H48-I48),IF(I48&gt;H48,H48-I48,0))))</f>
        <v>1197600.16</v>
      </c>
      <c r="K48" s="120" t="str">
        <f t="shared" si="0"/>
        <v>00010803010010000110</v>
      </c>
      <c r="L48" s="84" t="str">
        <f>C48&amp;D48&amp;G48</f>
        <v>00010803010010000110</v>
      </c>
    </row>
    <row r="49" spans="1:12" ht="33.75">
      <c r="A49" s="100" t="s">
        <v>569</v>
      </c>
      <c r="B49" s="101" t="s">
        <v>6</v>
      </c>
      <c r="C49" s="102" t="s">
        <v>68</v>
      </c>
      <c r="D49" s="171" t="s">
        <v>570</v>
      </c>
      <c r="E49" s="210"/>
      <c r="F49" s="210"/>
      <c r="G49" s="211"/>
      <c r="H49" s="97">
        <v>10000</v>
      </c>
      <c r="I49" s="103">
        <v>0</v>
      </c>
      <c r="J49" s="104">
        <v>10000</v>
      </c>
      <c r="K49" s="119" t="str">
        <f aca="true" t="shared" si="1" ref="K49:K80">C49&amp;D49&amp;G49</f>
        <v>00010807000010000110</v>
      </c>
      <c r="L49" s="106" t="s">
        <v>571</v>
      </c>
    </row>
    <row r="50" spans="1:12" s="85" customFormat="1" ht="22.5">
      <c r="A50" s="80" t="s">
        <v>572</v>
      </c>
      <c r="B50" s="79" t="s">
        <v>6</v>
      </c>
      <c r="C50" s="122" t="s">
        <v>68</v>
      </c>
      <c r="D50" s="153" t="s">
        <v>573</v>
      </c>
      <c r="E50" s="154"/>
      <c r="F50" s="154"/>
      <c r="G50" s="155"/>
      <c r="H50" s="81">
        <v>10000</v>
      </c>
      <c r="I50" s="82">
        <v>0</v>
      </c>
      <c r="J50" s="83">
        <f>IF(IF(H50="",0,H50)=0,0,(IF(H50&gt;0,IF(I50&gt;H50,0,H50-I50),IF(I50&gt;H50,H50-I50,0))))</f>
        <v>10000</v>
      </c>
      <c r="K50" s="120" t="str">
        <f t="shared" si="1"/>
        <v>00010807150010000110</v>
      </c>
      <c r="L50" s="84" t="str">
        <f>C50&amp;D50&amp;G50</f>
        <v>00010807150010000110</v>
      </c>
    </row>
    <row r="51" spans="1:12" ht="33.75">
      <c r="A51" s="100" t="s">
        <v>574</v>
      </c>
      <c r="B51" s="101" t="s">
        <v>6</v>
      </c>
      <c r="C51" s="102" t="s">
        <v>68</v>
      </c>
      <c r="D51" s="171" t="s">
        <v>575</v>
      </c>
      <c r="E51" s="210"/>
      <c r="F51" s="210"/>
      <c r="G51" s="211"/>
      <c r="H51" s="97">
        <v>10715000</v>
      </c>
      <c r="I51" s="103">
        <v>794998.98</v>
      </c>
      <c r="J51" s="104">
        <v>9920001.02</v>
      </c>
      <c r="K51" s="119" t="str">
        <f t="shared" si="1"/>
        <v>00011100000000000000</v>
      </c>
      <c r="L51" s="106" t="s">
        <v>576</v>
      </c>
    </row>
    <row r="52" spans="1:12" ht="22.5">
      <c r="A52" s="100" t="s">
        <v>577</v>
      </c>
      <c r="B52" s="101" t="s">
        <v>6</v>
      </c>
      <c r="C52" s="102" t="s">
        <v>68</v>
      </c>
      <c r="D52" s="171" t="s">
        <v>578</v>
      </c>
      <c r="E52" s="210"/>
      <c r="F52" s="210"/>
      <c r="G52" s="211"/>
      <c r="H52" s="97">
        <v>15000</v>
      </c>
      <c r="I52" s="103">
        <v>0</v>
      </c>
      <c r="J52" s="104">
        <v>15000</v>
      </c>
      <c r="K52" s="119" t="str">
        <f t="shared" si="1"/>
        <v>00011103000000000120</v>
      </c>
      <c r="L52" s="106" t="s">
        <v>579</v>
      </c>
    </row>
    <row r="53" spans="1:12" s="85" customFormat="1" ht="33.75">
      <c r="A53" s="80" t="s">
        <v>580</v>
      </c>
      <c r="B53" s="79" t="s">
        <v>6</v>
      </c>
      <c r="C53" s="122" t="s">
        <v>68</v>
      </c>
      <c r="D53" s="153" t="s">
        <v>581</v>
      </c>
      <c r="E53" s="154"/>
      <c r="F53" s="154"/>
      <c r="G53" s="155"/>
      <c r="H53" s="81">
        <v>15000</v>
      </c>
      <c r="I53" s="82">
        <v>0</v>
      </c>
      <c r="J53" s="83">
        <f>IF(IF(H53="",0,H53)=0,0,(IF(H53&gt;0,IF(I53&gt;H53,0,H53-I53),IF(I53&gt;H53,H53-I53,0))))</f>
        <v>15000</v>
      </c>
      <c r="K53" s="120" t="str">
        <f t="shared" si="1"/>
        <v>00011103050050000120</v>
      </c>
      <c r="L53" s="84" t="str">
        <f>C53&amp;D53&amp;G53</f>
        <v>00011103050050000120</v>
      </c>
    </row>
    <row r="54" spans="1:12" ht="67.5">
      <c r="A54" s="100" t="s">
        <v>582</v>
      </c>
      <c r="B54" s="101" t="s">
        <v>6</v>
      </c>
      <c r="C54" s="102" t="s">
        <v>68</v>
      </c>
      <c r="D54" s="171" t="s">
        <v>583</v>
      </c>
      <c r="E54" s="210"/>
      <c r="F54" s="210"/>
      <c r="G54" s="211"/>
      <c r="H54" s="97">
        <v>10700000</v>
      </c>
      <c r="I54" s="103">
        <v>794998.98</v>
      </c>
      <c r="J54" s="104">
        <v>9905001.02</v>
      </c>
      <c r="K54" s="119" t="str">
        <f t="shared" si="1"/>
        <v>00011105000000000120</v>
      </c>
      <c r="L54" s="106" t="s">
        <v>584</v>
      </c>
    </row>
    <row r="55" spans="1:12" ht="56.25">
      <c r="A55" s="100" t="s">
        <v>585</v>
      </c>
      <c r="B55" s="101" t="s">
        <v>6</v>
      </c>
      <c r="C55" s="102" t="s">
        <v>68</v>
      </c>
      <c r="D55" s="171" t="s">
        <v>586</v>
      </c>
      <c r="E55" s="210"/>
      <c r="F55" s="210"/>
      <c r="G55" s="211"/>
      <c r="H55" s="97">
        <v>9700000</v>
      </c>
      <c r="I55" s="103">
        <v>591570.86</v>
      </c>
      <c r="J55" s="104">
        <v>9108429.14</v>
      </c>
      <c r="K55" s="119" t="str">
        <f t="shared" si="1"/>
        <v>00011105010000000120</v>
      </c>
      <c r="L55" s="106" t="s">
        <v>587</v>
      </c>
    </row>
    <row r="56" spans="1:12" s="85" customFormat="1" ht="78.75">
      <c r="A56" s="80" t="s">
        <v>588</v>
      </c>
      <c r="B56" s="79" t="s">
        <v>6</v>
      </c>
      <c r="C56" s="122" t="s">
        <v>68</v>
      </c>
      <c r="D56" s="153" t="s">
        <v>589</v>
      </c>
      <c r="E56" s="154"/>
      <c r="F56" s="154"/>
      <c r="G56" s="155"/>
      <c r="H56" s="81">
        <v>6700000</v>
      </c>
      <c r="I56" s="82">
        <v>90012.59</v>
      </c>
      <c r="J56" s="83">
        <f>IF(IF(H56="",0,H56)=0,0,(IF(H56&gt;0,IF(I56&gt;H56,0,H56-I56),IF(I56&gt;H56,H56-I56,0))))</f>
        <v>6609987.41</v>
      </c>
      <c r="K56" s="120" t="str">
        <f t="shared" si="1"/>
        <v>00011105013050000120</v>
      </c>
      <c r="L56" s="84" t="str">
        <f>C56&amp;D56&amp;G56</f>
        <v>00011105013050000120</v>
      </c>
    </row>
    <row r="57" spans="1:12" s="85" customFormat="1" ht="67.5">
      <c r="A57" s="80" t="s">
        <v>590</v>
      </c>
      <c r="B57" s="79" t="s">
        <v>6</v>
      </c>
      <c r="C57" s="122" t="s">
        <v>68</v>
      </c>
      <c r="D57" s="153" t="s">
        <v>591</v>
      </c>
      <c r="E57" s="154"/>
      <c r="F57" s="154"/>
      <c r="G57" s="155"/>
      <c r="H57" s="81">
        <v>3000000</v>
      </c>
      <c r="I57" s="82">
        <v>501558.27</v>
      </c>
      <c r="J57" s="83">
        <f>IF(IF(H57="",0,H57)=0,0,(IF(H57&gt;0,IF(I57&gt;H57,0,H57-I57),IF(I57&gt;H57,H57-I57,0))))</f>
        <v>2498441.73</v>
      </c>
      <c r="K57" s="120" t="str">
        <f t="shared" si="1"/>
        <v>00011105013130000120</v>
      </c>
      <c r="L57" s="84" t="str">
        <f>C57&amp;D57&amp;G57</f>
        <v>00011105013130000120</v>
      </c>
    </row>
    <row r="58" spans="1:12" ht="33.75">
      <c r="A58" s="100" t="s">
        <v>592</v>
      </c>
      <c r="B58" s="101" t="s">
        <v>6</v>
      </c>
      <c r="C58" s="102" t="s">
        <v>68</v>
      </c>
      <c r="D58" s="171" t="s">
        <v>593</v>
      </c>
      <c r="E58" s="210"/>
      <c r="F58" s="210"/>
      <c r="G58" s="211"/>
      <c r="H58" s="97">
        <v>1000000</v>
      </c>
      <c r="I58" s="103">
        <v>203428.12</v>
      </c>
      <c r="J58" s="104">
        <v>796571.88</v>
      </c>
      <c r="K58" s="119" t="str">
        <f t="shared" si="1"/>
        <v>00011105070000000120</v>
      </c>
      <c r="L58" s="106" t="s">
        <v>594</v>
      </c>
    </row>
    <row r="59" spans="1:12" s="85" customFormat="1" ht="33.75">
      <c r="A59" s="80" t="s">
        <v>595</v>
      </c>
      <c r="B59" s="79" t="s">
        <v>6</v>
      </c>
      <c r="C59" s="122" t="s">
        <v>68</v>
      </c>
      <c r="D59" s="153" t="s">
        <v>596</v>
      </c>
      <c r="E59" s="154"/>
      <c r="F59" s="154"/>
      <c r="G59" s="155"/>
      <c r="H59" s="81">
        <v>1000000</v>
      </c>
      <c r="I59" s="82">
        <v>203428.12</v>
      </c>
      <c r="J59" s="83">
        <f>IF(IF(H59="",0,H59)=0,0,(IF(H59&gt;0,IF(I59&gt;H59,0,H59-I59),IF(I59&gt;H59,H59-I59,0))))</f>
        <v>796571.88</v>
      </c>
      <c r="K59" s="120" t="str">
        <f t="shared" si="1"/>
        <v>00011105075050000120</v>
      </c>
      <c r="L59" s="84" t="str">
        <f>C59&amp;D59&amp;G59</f>
        <v>00011105075050000120</v>
      </c>
    </row>
    <row r="60" spans="1:12" ht="22.5">
      <c r="A60" s="100" t="s">
        <v>597</v>
      </c>
      <c r="B60" s="101" t="s">
        <v>6</v>
      </c>
      <c r="C60" s="102" t="s">
        <v>68</v>
      </c>
      <c r="D60" s="171" t="s">
        <v>598</v>
      </c>
      <c r="E60" s="210"/>
      <c r="F60" s="210"/>
      <c r="G60" s="211"/>
      <c r="H60" s="97">
        <v>48000</v>
      </c>
      <c r="I60" s="103">
        <v>24065.17</v>
      </c>
      <c r="J60" s="104">
        <v>29359.47</v>
      </c>
      <c r="K60" s="119" t="str">
        <f t="shared" si="1"/>
        <v>00011200000000000000</v>
      </c>
      <c r="L60" s="106" t="s">
        <v>599</v>
      </c>
    </row>
    <row r="61" spans="1:12" ht="12.75">
      <c r="A61" s="100" t="s">
        <v>600</v>
      </c>
      <c r="B61" s="101" t="s">
        <v>6</v>
      </c>
      <c r="C61" s="102" t="s">
        <v>68</v>
      </c>
      <c r="D61" s="171" t="s">
        <v>601</v>
      </c>
      <c r="E61" s="210"/>
      <c r="F61" s="210"/>
      <c r="G61" s="211"/>
      <c r="H61" s="97">
        <v>48000</v>
      </c>
      <c r="I61" s="103">
        <v>24065.17</v>
      </c>
      <c r="J61" s="104">
        <v>29359.47</v>
      </c>
      <c r="K61" s="119" t="str">
        <f t="shared" si="1"/>
        <v>00011201000010000120</v>
      </c>
      <c r="L61" s="106" t="s">
        <v>602</v>
      </c>
    </row>
    <row r="62" spans="1:12" s="85" customFormat="1" ht="22.5">
      <c r="A62" s="80" t="s">
        <v>603</v>
      </c>
      <c r="B62" s="79" t="s">
        <v>6</v>
      </c>
      <c r="C62" s="122" t="s">
        <v>68</v>
      </c>
      <c r="D62" s="153" t="s">
        <v>604</v>
      </c>
      <c r="E62" s="154"/>
      <c r="F62" s="154"/>
      <c r="G62" s="155"/>
      <c r="H62" s="81">
        <v>45000</v>
      </c>
      <c r="I62" s="82">
        <v>15640.53</v>
      </c>
      <c r="J62" s="83">
        <f>IF(IF(H62="",0,H62)=0,0,(IF(H62&gt;0,IF(I62&gt;H62,0,H62-I62),IF(I62&gt;H62,H62-I62,0))))</f>
        <v>29359.47</v>
      </c>
      <c r="K62" s="120" t="str">
        <f t="shared" si="1"/>
        <v>00011201010010000120</v>
      </c>
      <c r="L62" s="84" t="str">
        <f>C62&amp;D62&amp;G62</f>
        <v>00011201010010000120</v>
      </c>
    </row>
    <row r="63" spans="1:12" s="85" customFormat="1" ht="22.5">
      <c r="A63" s="80" t="s">
        <v>605</v>
      </c>
      <c r="B63" s="79" t="s">
        <v>6</v>
      </c>
      <c r="C63" s="122" t="s">
        <v>68</v>
      </c>
      <c r="D63" s="153" t="s">
        <v>606</v>
      </c>
      <c r="E63" s="154"/>
      <c r="F63" s="154"/>
      <c r="G63" s="155"/>
      <c r="H63" s="81">
        <v>0</v>
      </c>
      <c r="I63" s="82">
        <v>1274.87</v>
      </c>
      <c r="J63" s="83">
        <f>IF(IF(H63="",0,H63)=0,0,(IF(H63&gt;0,IF(I63&gt;H63,0,H63-I63),IF(I63&gt;H63,H63-I63,0))))</f>
        <v>0</v>
      </c>
      <c r="K63" s="120" t="str">
        <f t="shared" si="1"/>
        <v>00011201030010000120</v>
      </c>
      <c r="L63" s="84" t="str">
        <f>C63&amp;D63&amp;G63</f>
        <v>00011201030010000120</v>
      </c>
    </row>
    <row r="64" spans="1:12" ht="22.5">
      <c r="A64" s="100" t="s">
        <v>607</v>
      </c>
      <c r="B64" s="101" t="s">
        <v>6</v>
      </c>
      <c r="C64" s="102" t="s">
        <v>68</v>
      </c>
      <c r="D64" s="171" t="s">
        <v>608</v>
      </c>
      <c r="E64" s="210"/>
      <c r="F64" s="210"/>
      <c r="G64" s="211"/>
      <c r="H64" s="97">
        <v>3000</v>
      </c>
      <c r="I64" s="103">
        <v>7149.77</v>
      </c>
      <c r="J64" s="104">
        <v>0</v>
      </c>
      <c r="K64" s="119" t="str">
        <f t="shared" si="1"/>
        <v>00011201040010000120</v>
      </c>
      <c r="L64" s="106" t="s">
        <v>609</v>
      </c>
    </row>
    <row r="65" spans="1:12" s="85" customFormat="1" ht="12.75">
      <c r="A65" s="80" t="s">
        <v>610</v>
      </c>
      <c r="B65" s="79" t="s">
        <v>6</v>
      </c>
      <c r="C65" s="122" t="s">
        <v>68</v>
      </c>
      <c r="D65" s="153" t="s">
        <v>611</v>
      </c>
      <c r="E65" s="154"/>
      <c r="F65" s="154"/>
      <c r="G65" s="155"/>
      <c r="H65" s="81">
        <v>3000</v>
      </c>
      <c r="I65" s="82">
        <v>7149.77</v>
      </c>
      <c r="J65" s="83">
        <f>IF(IF(H65="",0,H65)=0,0,(IF(H65&gt;0,IF(I65&gt;H65,0,H65-I65),IF(I65&gt;H65,H65-I65,0))))</f>
        <v>0</v>
      </c>
      <c r="K65" s="120" t="str">
        <f t="shared" si="1"/>
        <v>00011201041010000120</v>
      </c>
      <c r="L65" s="84" t="str">
        <f>C65&amp;D65&amp;G65</f>
        <v>00011201041010000120</v>
      </c>
    </row>
    <row r="66" spans="1:12" ht="22.5">
      <c r="A66" s="100" t="s">
        <v>612</v>
      </c>
      <c r="B66" s="101" t="s">
        <v>6</v>
      </c>
      <c r="C66" s="102" t="s">
        <v>68</v>
      </c>
      <c r="D66" s="171" t="s">
        <v>613</v>
      </c>
      <c r="E66" s="210"/>
      <c r="F66" s="210"/>
      <c r="G66" s="211"/>
      <c r="H66" s="97">
        <v>0</v>
      </c>
      <c r="I66" s="103">
        <v>179676</v>
      </c>
      <c r="J66" s="104">
        <v>0</v>
      </c>
      <c r="K66" s="119" t="str">
        <f t="shared" si="1"/>
        <v>00011300000000000000</v>
      </c>
      <c r="L66" s="106" t="s">
        <v>614</v>
      </c>
    </row>
    <row r="67" spans="1:12" ht="12.75">
      <c r="A67" s="100" t="s">
        <v>615</v>
      </c>
      <c r="B67" s="101" t="s">
        <v>6</v>
      </c>
      <c r="C67" s="102" t="s">
        <v>68</v>
      </c>
      <c r="D67" s="171" t="s">
        <v>616</v>
      </c>
      <c r="E67" s="210"/>
      <c r="F67" s="210"/>
      <c r="G67" s="211"/>
      <c r="H67" s="97">
        <v>0</v>
      </c>
      <c r="I67" s="103">
        <v>179676</v>
      </c>
      <c r="J67" s="104">
        <v>0</v>
      </c>
      <c r="K67" s="119" t="str">
        <f t="shared" si="1"/>
        <v>00011302000000000130</v>
      </c>
      <c r="L67" s="106" t="s">
        <v>617</v>
      </c>
    </row>
    <row r="68" spans="1:12" ht="12.75">
      <c r="A68" s="100" t="s">
        <v>618</v>
      </c>
      <c r="B68" s="101" t="s">
        <v>6</v>
      </c>
      <c r="C68" s="102" t="s">
        <v>68</v>
      </c>
      <c r="D68" s="171" t="s">
        <v>619</v>
      </c>
      <c r="E68" s="210"/>
      <c r="F68" s="210"/>
      <c r="G68" s="211"/>
      <c r="H68" s="97">
        <v>0</v>
      </c>
      <c r="I68" s="103">
        <v>179676</v>
      </c>
      <c r="J68" s="104">
        <v>0</v>
      </c>
      <c r="K68" s="119" t="str">
        <f t="shared" si="1"/>
        <v>00011302990000000130</v>
      </c>
      <c r="L68" s="106" t="s">
        <v>620</v>
      </c>
    </row>
    <row r="69" spans="1:12" s="85" customFormat="1" ht="22.5">
      <c r="A69" s="80" t="s">
        <v>621</v>
      </c>
      <c r="B69" s="79" t="s">
        <v>6</v>
      </c>
      <c r="C69" s="122" t="s">
        <v>68</v>
      </c>
      <c r="D69" s="153" t="s">
        <v>622</v>
      </c>
      <c r="E69" s="154"/>
      <c r="F69" s="154"/>
      <c r="G69" s="155"/>
      <c r="H69" s="81">
        <v>0</v>
      </c>
      <c r="I69" s="82">
        <v>179676</v>
      </c>
      <c r="J69" s="83">
        <f>IF(IF(H69="",0,H69)=0,0,(IF(H69&gt;0,IF(I69&gt;H69,0,H69-I69),IF(I69&gt;H69,H69-I69,0))))</f>
        <v>0</v>
      </c>
      <c r="K69" s="120" t="str">
        <f t="shared" si="1"/>
        <v>00011302995050000130</v>
      </c>
      <c r="L69" s="84" t="str">
        <f>C69&amp;D69&amp;G69</f>
        <v>00011302995050000130</v>
      </c>
    </row>
    <row r="70" spans="1:12" ht="22.5">
      <c r="A70" s="100" t="s">
        <v>623</v>
      </c>
      <c r="B70" s="101" t="s">
        <v>6</v>
      </c>
      <c r="C70" s="102" t="s">
        <v>68</v>
      </c>
      <c r="D70" s="171" t="s">
        <v>624</v>
      </c>
      <c r="E70" s="210"/>
      <c r="F70" s="210"/>
      <c r="G70" s="211"/>
      <c r="H70" s="97">
        <v>1400000</v>
      </c>
      <c r="I70" s="103">
        <v>242854.96</v>
      </c>
      <c r="J70" s="104">
        <v>1157145.04</v>
      </c>
      <c r="K70" s="119" t="str">
        <f t="shared" si="1"/>
        <v>00011400000000000000</v>
      </c>
      <c r="L70" s="106" t="s">
        <v>625</v>
      </c>
    </row>
    <row r="71" spans="1:12" ht="67.5">
      <c r="A71" s="100" t="s">
        <v>626</v>
      </c>
      <c r="B71" s="101" t="s">
        <v>6</v>
      </c>
      <c r="C71" s="102" t="s">
        <v>68</v>
      </c>
      <c r="D71" s="171" t="s">
        <v>627</v>
      </c>
      <c r="E71" s="210"/>
      <c r="F71" s="210"/>
      <c r="G71" s="211"/>
      <c r="H71" s="97">
        <v>300000</v>
      </c>
      <c r="I71" s="103">
        <v>0</v>
      </c>
      <c r="J71" s="104">
        <v>300000</v>
      </c>
      <c r="K71" s="119" t="str">
        <f t="shared" si="1"/>
        <v>00011402000000000000</v>
      </c>
      <c r="L71" s="106" t="s">
        <v>628</v>
      </c>
    </row>
    <row r="72" spans="1:12" ht="78.75">
      <c r="A72" s="100" t="s">
        <v>629</v>
      </c>
      <c r="B72" s="101" t="s">
        <v>6</v>
      </c>
      <c r="C72" s="102" t="s">
        <v>68</v>
      </c>
      <c r="D72" s="171" t="s">
        <v>630</v>
      </c>
      <c r="E72" s="210"/>
      <c r="F72" s="210"/>
      <c r="G72" s="211"/>
      <c r="H72" s="97">
        <v>300000</v>
      </c>
      <c r="I72" s="103">
        <v>0</v>
      </c>
      <c r="J72" s="104">
        <v>300000</v>
      </c>
      <c r="K72" s="119" t="str">
        <f t="shared" si="1"/>
        <v>00011402050050000410</v>
      </c>
      <c r="L72" s="106" t="s">
        <v>631</v>
      </c>
    </row>
    <row r="73" spans="1:12" s="85" customFormat="1" ht="67.5">
      <c r="A73" s="80" t="s">
        <v>632</v>
      </c>
      <c r="B73" s="79" t="s">
        <v>6</v>
      </c>
      <c r="C73" s="122" t="s">
        <v>68</v>
      </c>
      <c r="D73" s="153" t="s">
        <v>633</v>
      </c>
      <c r="E73" s="154"/>
      <c r="F73" s="154"/>
      <c r="G73" s="155"/>
      <c r="H73" s="81">
        <v>300000</v>
      </c>
      <c r="I73" s="82">
        <v>0</v>
      </c>
      <c r="J73" s="83">
        <f>IF(IF(H73="",0,H73)=0,0,(IF(H73&gt;0,IF(I73&gt;H73,0,H73-I73),IF(I73&gt;H73,H73-I73,0))))</f>
        <v>300000</v>
      </c>
      <c r="K73" s="120" t="str">
        <f t="shared" si="1"/>
        <v>00011402053050000410</v>
      </c>
      <c r="L73" s="84" t="str">
        <f>C73&amp;D73&amp;G73</f>
        <v>00011402053050000410</v>
      </c>
    </row>
    <row r="74" spans="1:12" ht="22.5">
      <c r="A74" s="100" t="s">
        <v>634</v>
      </c>
      <c r="B74" s="101" t="s">
        <v>6</v>
      </c>
      <c r="C74" s="102" t="s">
        <v>68</v>
      </c>
      <c r="D74" s="171" t="s">
        <v>635</v>
      </c>
      <c r="E74" s="210"/>
      <c r="F74" s="210"/>
      <c r="G74" s="211"/>
      <c r="H74" s="97">
        <v>1100000</v>
      </c>
      <c r="I74" s="103">
        <v>242854.96</v>
      </c>
      <c r="J74" s="104">
        <v>857145.04</v>
      </c>
      <c r="K74" s="119" t="str">
        <f t="shared" si="1"/>
        <v>00011406000000000430</v>
      </c>
      <c r="L74" s="106" t="s">
        <v>636</v>
      </c>
    </row>
    <row r="75" spans="1:12" ht="33.75">
      <c r="A75" s="100" t="s">
        <v>637</v>
      </c>
      <c r="B75" s="101" t="s">
        <v>6</v>
      </c>
      <c r="C75" s="102" t="s">
        <v>68</v>
      </c>
      <c r="D75" s="171" t="s">
        <v>638</v>
      </c>
      <c r="E75" s="210"/>
      <c r="F75" s="210"/>
      <c r="G75" s="211"/>
      <c r="H75" s="97">
        <v>1100000</v>
      </c>
      <c r="I75" s="103">
        <v>242854.96</v>
      </c>
      <c r="J75" s="104">
        <v>857145.04</v>
      </c>
      <c r="K75" s="119" t="str">
        <f t="shared" si="1"/>
        <v>00011406010000000430</v>
      </c>
      <c r="L75" s="106" t="s">
        <v>639</v>
      </c>
    </row>
    <row r="76" spans="1:12" s="85" customFormat="1" ht="56.25">
      <c r="A76" s="80" t="s">
        <v>640</v>
      </c>
      <c r="B76" s="79" t="s">
        <v>6</v>
      </c>
      <c r="C76" s="122" t="s">
        <v>68</v>
      </c>
      <c r="D76" s="153" t="s">
        <v>641</v>
      </c>
      <c r="E76" s="154"/>
      <c r="F76" s="154"/>
      <c r="G76" s="155"/>
      <c r="H76" s="81">
        <v>100000</v>
      </c>
      <c r="I76" s="82">
        <v>83267.37</v>
      </c>
      <c r="J76" s="83">
        <f>IF(IF(H76="",0,H76)=0,0,(IF(H76&gt;0,IF(I76&gt;H76,0,H76-I76),IF(I76&gt;H76,H76-I76,0))))</f>
        <v>16732.63</v>
      </c>
      <c r="K76" s="120" t="str">
        <f t="shared" si="1"/>
        <v>00011406013050000430</v>
      </c>
      <c r="L76" s="84" t="str">
        <f>C76&amp;D76&amp;G76</f>
        <v>00011406013050000430</v>
      </c>
    </row>
    <row r="77" spans="1:12" s="85" customFormat="1" ht="45">
      <c r="A77" s="80" t="s">
        <v>642</v>
      </c>
      <c r="B77" s="79" t="s">
        <v>6</v>
      </c>
      <c r="C77" s="122" t="s">
        <v>68</v>
      </c>
      <c r="D77" s="153" t="s">
        <v>643</v>
      </c>
      <c r="E77" s="154"/>
      <c r="F77" s="154"/>
      <c r="G77" s="155"/>
      <c r="H77" s="81">
        <v>1000000</v>
      </c>
      <c r="I77" s="82">
        <v>159587.59</v>
      </c>
      <c r="J77" s="83">
        <f>IF(IF(H77="",0,H77)=0,0,(IF(H77&gt;0,IF(I77&gt;H77,0,H77-I77),IF(I77&gt;H77,H77-I77,0))))</f>
        <v>840412.41</v>
      </c>
      <c r="K77" s="120" t="str">
        <f t="shared" si="1"/>
        <v>00011406013130000430</v>
      </c>
      <c r="L77" s="84" t="str">
        <f>C77&amp;D77&amp;G77</f>
        <v>00011406013130000430</v>
      </c>
    </row>
    <row r="78" spans="1:12" ht="12.75">
      <c r="A78" s="100" t="s">
        <v>644</v>
      </c>
      <c r="B78" s="101" t="s">
        <v>6</v>
      </c>
      <c r="C78" s="102" t="s">
        <v>68</v>
      </c>
      <c r="D78" s="171" t="s">
        <v>645</v>
      </c>
      <c r="E78" s="210"/>
      <c r="F78" s="210"/>
      <c r="G78" s="211"/>
      <c r="H78" s="97">
        <v>108500</v>
      </c>
      <c r="I78" s="103">
        <v>511531.45</v>
      </c>
      <c r="J78" s="104">
        <v>86500</v>
      </c>
      <c r="K78" s="119" t="str">
        <f t="shared" si="1"/>
        <v>00011600000000000000</v>
      </c>
      <c r="L78" s="106" t="s">
        <v>646</v>
      </c>
    </row>
    <row r="79" spans="1:12" ht="33.75">
      <c r="A79" s="100" t="s">
        <v>647</v>
      </c>
      <c r="B79" s="101" t="s">
        <v>6</v>
      </c>
      <c r="C79" s="102" t="s">
        <v>68</v>
      </c>
      <c r="D79" s="171" t="s">
        <v>648</v>
      </c>
      <c r="E79" s="210"/>
      <c r="F79" s="210"/>
      <c r="G79" s="211"/>
      <c r="H79" s="97">
        <v>96000</v>
      </c>
      <c r="I79" s="103">
        <v>83400</v>
      </c>
      <c r="J79" s="104">
        <v>86500</v>
      </c>
      <c r="K79" s="119" t="str">
        <f t="shared" si="1"/>
        <v>00011601000010000140</v>
      </c>
      <c r="L79" s="106" t="s">
        <v>649</v>
      </c>
    </row>
    <row r="80" spans="1:12" ht="45">
      <c r="A80" s="100" t="s">
        <v>650</v>
      </c>
      <c r="B80" s="101" t="s">
        <v>6</v>
      </c>
      <c r="C80" s="102" t="s">
        <v>68</v>
      </c>
      <c r="D80" s="171" t="s">
        <v>651</v>
      </c>
      <c r="E80" s="210"/>
      <c r="F80" s="210"/>
      <c r="G80" s="211"/>
      <c r="H80" s="97">
        <v>8000</v>
      </c>
      <c r="I80" s="103">
        <v>0</v>
      </c>
      <c r="J80" s="104">
        <v>8000</v>
      </c>
      <c r="K80" s="119" t="str">
        <f t="shared" si="1"/>
        <v>00011601050010000140</v>
      </c>
      <c r="L80" s="106" t="s">
        <v>652</v>
      </c>
    </row>
    <row r="81" spans="1:12" s="85" customFormat="1" ht="67.5">
      <c r="A81" s="80" t="s">
        <v>653</v>
      </c>
      <c r="B81" s="79" t="s">
        <v>6</v>
      </c>
      <c r="C81" s="122" t="s">
        <v>68</v>
      </c>
      <c r="D81" s="153" t="s">
        <v>654</v>
      </c>
      <c r="E81" s="154"/>
      <c r="F81" s="154"/>
      <c r="G81" s="155"/>
      <c r="H81" s="81">
        <v>8000</v>
      </c>
      <c r="I81" s="82">
        <v>0</v>
      </c>
      <c r="J81" s="83">
        <f>IF(IF(H81="",0,H81)=0,0,(IF(H81&gt;0,IF(I81&gt;H81,0,H81-I81),IF(I81&gt;H81,H81-I81,0))))</f>
        <v>8000</v>
      </c>
      <c r="K81" s="120" t="str">
        <f aca="true" t="shared" si="2" ref="K81:K112">C81&amp;D81&amp;G81</f>
        <v>00011601053010000140</v>
      </c>
      <c r="L81" s="84" t="str">
        <f>C81&amp;D81&amp;G81</f>
        <v>00011601053010000140</v>
      </c>
    </row>
    <row r="82" spans="1:12" ht="67.5">
      <c r="A82" s="100" t="s">
        <v>655</v>
      </c>
      <c r="B82" s="101" t="s">
        <v>6</v>
      </c>
      <c r="C82" s="102" t="s">
        <v>68</v>
      </c>
      <c r="D82" s="171" t="s">
        <v>656</v>
      </c>
      <c r="E82" s="210"/>
      <c r="F82" s="210"/>
      <c r="G82" s="211"/>
      <c r="H82" s="97">
        <v>10000</v>
      </c>
      <c r="I82" s="103">
        <v>0</v>
      </c>
      <c r="J82" s="104">
        <v>10000</v>
      </c>
      <c r="K82" s="119" t="str">
        <f t="shared" si="2"/>
        <v>00011601060010000140</v>
      </c>
      <c r="L82" s="106" t="s">
        <v>657</v>
      </c>
    </row>
    <row r="83" spans="1:12" s="85" customFormat="1" ht="90">
      <c r="A83" s="80" t="s">
        <v>658</v>
      </c>
      <c r="B83" s="79" t="s">
        <v>6</v>
      </c>
      <c r="C83" s="122" t="s">
        <v>68</v>
      </c>
      <c r="D83" s="153" t="s">
        <v>659</v>
      </c>
      <c r="E83" s="154"/>
      <c r="F83" s="154"/>
      <c r="G83" s="155"/>
      <c r="H83" s="81">
        <v>10000</v>
      </c>
      <c r="I83" s="82">
        <v>0</v>
      </c>
      <c r="J83" s="83">
        <f>IF(IF(H83="",0,H83)=0,0,(IF(H83&gt;0,IF(I83&gt;H83,0,H83-I83),IF(I83&gt;H83,H83-I83,0))))</f>
        <v>10000</v>
      </c>
      <c r="K83" s="120" t="str">
        <f t="shared" si="2"/>
        <v>00011601063010000140</v>
      </c>
      <c r="L83" s="84" t="str">
        <f>C83&amp;D83&amp;G83</f>
        <v>00011601063010000140</v>
      </c>
    </row>
    <row r="84" spans="1:12" ht="45">
      <c r="A84" s="100" t="s">
        <v>660</v>
      </c>
      <c r="B84" s="101" t="s">
        <v>6</v>
      </c>
      <c r="C84" s="102" t="s">
        <v>68</v>
      </c>
      <c r="D84" s="171" t="s">
        <v>661</v>
      </c>
      <c r="E84" s="210"/>
      <c r="F84" s="210"/>
      <c r="G84" s="211"/>
      <c r="H84" s="97">
        <v>74000</v>
      </c>
      <c r="I84" s="103">
        <v>5500</v>
      </c>
      <c r="J84" s="104">
        <v>68500</v>
      </c>
      <c r="K84" s="119" t="str">
        <f t="shared" si="2"/>
        <v>00011601070010000140</v>
      </c>
      <c r="L84" s="106" t="s">
        <v>662</v>
      </c>
    </row>
    <row r="85" spans="1:12" s="85" customFormat="1" ht="67.5">
      <c r="A85" s="80" t="s">
        <v>663</v>
      </c>
      <c r="B85" s="79" t="s">
        <v>6</v>
      </c>
      <c r="C85" s="122" t="s">
        <v>68</v>
      </c>
      <c r="D85" s="153" t="s">
        <v>664</v>
      </c>
      <c r="E85" s="154"/>
      <c r="F85" s="154"/>
      <c r="G85" s="155"/>
      <c r="H85" s="81">
        <v>1000</v>
      </c>
      <c r="I85" s="82">
        <v>500</v>
      </c>
      <c r="J85" s="83">
        <f>IF(IF(H85="",0,H85)=0,0,(IF(H85&gt;0,IF(I85&gt;H85,0,H85-I85),IF(I85&gt;H85,H85-I85,0))))</f>
        <v>500</v>
      </c>
      <c r="K85" s="120" t="str">
        <f t="shared" si="2"/>
        <v>00011601073010000140</v>
      </c>
      <c r="L85" s="84" t="str">
        <f>C85&amp;D85&amp;G85</f>
        <v>00011601073010000140</v>
      </c>
    </row>
    <row r="86" spans="1:12" s="85" customFormat="1" ht="56.25">
      <c r="A86" s="80" t="s">
        <v>665</v>
      </c>
      <c r="B86" s="79" t="s">
        <v>6</v>
      </c>
      <c r="C86" s="122" t="s">
        <v>68</v>
      </c>
      <c r="D86" s="153" t="s">
        <v>666</v>
      </c>
      <c r="E86" s="154"/>
      <c r="F86" s="154"/>
      <c r="G86" s="155"/>
      <c r="H86" s="81">
        <v>73000</v>
      </c>
      <c r="I86" s="82">
        <v>5000</v>
      </c>
      <c r="J86" s="83">
        <f>IF(IF(H86="",0,H86)=0,0,(IF(H86&gt;0,IF(I86&gt;H86,0,H86-I86),IF(I86&gt;H86,H86-I86,0))))</f>
        <v>68000</v>
      </c>
      <c r="K86" s="120" t="str">
        <f t="shared" si="2"/>
        <v>00011601074010000140</v>
      </c>
      <c r="L86" s="84" t="str">
        <f>C86&amp;D86&amp;G86</f>
        <v>00011601074010000140</v>
      </c>
    </row>
    <row r="87" spans="1:12" ht="45">
      <c r="A87" s="100" t="s">
        <v>667</v>
      </c>
      <c r="B87" s="101" t="s">
        <v>6</v>
      </c>
      <c r="C87" s="102" t="s">
        <v>68</v>
      </c>
      <c r="D87" s="171" t="s">
        <v>668</v>
      </c>
      <c r="E87" s="210"/>
      <c r="F87" s="210"/>
      <c r="G87" s="211"/>
      <c r="H87" s="97">
        <v>0</v>
      </c>
      <c r="I87" s="103">
        <v>1500</v>
      </c>
      <c r="J87" s="104">
        <v>0</v>
      </c>
      <c r="K87" s="119" t="str">
        <f t="shared" si="2"/>
        <v>00011601130010000140</v>
      </c>
      <c r="L87" s="106" t="s">
        <v>669</v>
      </c>
    </row>
    <row r="88" spans="1:12" s="85" customFormat="1" ht="67.5">
      <c r="A88" s="80" t="s">
        <v>670</v>
      </c>
      <c r="B88" s="79" t="s">
        <v>6</v>
      </c>
      <c r="C88" s="122" t="s">
        <v>68</v>
      </c>
      <c r="D88" s="153" t="s">
        <v>671</v>
      </c>
      <c r="E88" s="154"/>
      <c r="F88" s="154"/>
      <c r="G88" s="155"/>
      <c r="H88" s="81">
        <v>0</v>
      </c>
      <c r="I88" s="82">
        <v>1500</v>
      </c>
      <c r="J88" s="83">
        <f>IF(IF(H88="",0,H88)=0,0,(IF(H88&gt;0,IF(I88&gt;H88,0,H88-I88),IF(I88&gt;H88,H88-I88,0))))</f>
        <v>0</v>
      </c>
      <c r="K88" s="120" t="str">
        <f t="shared" si="2"/>
        <v>00011601133010000140</v>
      </c>
      <c r="L88" s="84" t="str">
        <f>C88&amp;D88&amp;G88</f>
        <v>00011601133010000140</v>
      </c>
    </row>
    <row r="89" spans="1:12" ht="56.25">
      <c r="A89" s="100" t="s">
        <v>672</v>
      </c>
      <c r="B89" s="101" t="s">
        <v>6</v>
      </c>
      <c r="C89" s="102" t="s">
        <v>68</v>
      </c>
      <c r="D89" s="171" t="s">
        <v>673</v>
      </c>
      <c r="E89" s="210"/>
      <c r="F89" s="210"/>
      <c r="G89" s="211"/>
      <c r="H89" s="97">
        <v>0</v>
      </c>
      <c r="I89" s="103">
        <v>1250</v>
      </c>
      <c r="J89" s="104">
        <v>0</v>
      </c>
      <c r="K89" s="119" t="str">
        <f t="shared" si="2"/>
        <v>00011601150010000140</v>
      </c>
      <c r="L89" s="106" t="s">
        <v>674</v>
      </c>
    </row>
    <row r="90" spans="1:12" s="85" customFormat="1" ht="90">
      <c r="A90" s="80" t="s">
        <v>675</v>
      </c>
      <c r="B90" s="79" t="s">
        <v>6</v>
      </c>
      <c r="C90" s="122" t="s">
        <v>68</v>
      </c>
      <c r="D90" s="153" t="s">
        <v>676</v>
      </c>
      <c r="E90" s="154"/>
      <c r="F90" s="154"/>
      <c r="G90" s="155"/>
      <c r="H90" s="81">
        <v>0</v>
      </c>
      <c r="I90" s="82">
        <v>1250</v>
      </c>
      <c r="J90" s="83">
        <f>IF(IF(H90="",0,H90)=0,0,(IF(H90&gt;0,IF(I90&gt;H90,0,H90-I90),IF(I90&gt;H90,H90-I90,0))))</f>
        <v>0</v>
      </c>
      <c r="K90" s="120" t="str">
        <f t="shared" si="2"/>
        <v>00011601153010000140</v>
      </c>
      <c r="L90" s="84" t="str">
        <f>C90&amp;D90&amp;G90</f>
        <v>00011601153010000140</v>
      </c>
    </row>
    <row r="91" spans="1:12" ht="45">
      <c r="A91" s="100" t="s">
        <v>677</v>
      </c>
      <c r="B91" s="101" t="s">
        <v>6</v>
      </c>
      <c r="C91" s="102" t="s">
        <v>68</v>
      </c>
      <c r="D91" s="171" t="s">
        <v>678</v>
      </c>
      <c r="E91" s="210"/>
      <c r="F91" s="210"/>
      <c r="G91" s="211"/>
      <c r="H91" s="97">
        <v>0</v>
      </c>
      <c r="I91" s="103">
        <v>60250</v>
      </c>
      <c r="J91" s="104">
        <v>0</v>
      </c>
      <c r="K91" s="119" t="str">
        <f t="shared" si="2"/>
        <v>00011601190010000140</v>
      </c>
      <c r="L91" s="106" t="s">
        <v>679</v>
      </c>
    </row>
    <row r="92" spans="1:12" s="85" customFormat="1" ht="67.5">
      <c r="A92" s="80" t="s">
        <v>680</v>
      </c>
      <c r="B92" s="79" t="s">
        <v>6</v>
      </c>
      <c r="C92" s="122" t="s">
        <v>68</v>
      </c>
      <c r="D92" s="153" t="s">
        <v>681</v>
      </c>
      <c r="E92" s="154"/>
      <c r="F92" s="154"/>
      <c r="G92" s="155"/>
      <c r="H92" s="81">
        <v>0</v>
      </c>
      <c r="I92" s="82">
        <v>60250</v>
      </c>
      <c r="J92" s="83">
        <f>IF(IF(H92="",0,H92)=0,0,(IF(H92&gt;0,IF(I92&gt;H92,0,H92-I92),IF(I92&gt;H92,H92-I92,0))))</f>
        <v>0</v>
      </c>
      <c r="K92" s="120" t="str">
        <f t="shared" si="2"/>
        <v>00011601193010000140</v>
      </c>
      <c r="L92" s="84" t="str">
        <f>C92&amp;D92&amp;G92</f>
        <v>00011601193010000140</v>
      </c>
    </row>
    <row r="93" spans="1:12" ht="56.25">
      <c r="A93" s="100" t="s">
        <v>682</v>
      </c>
      <c r="B93" s="101" t="s">
        <v>6</v>
      </c>
      <c r="C93" s="102" t="s">
        <v>68</v>
      </c>
      <c r="D93" s="171" t="s">
        <v>683</v>
      </c>
      <c r="E93" s="210"/>
      <c r="F93" s="210"/>
      <c r="G93" s="211"/>
      <c r="H93" s="97">
        <v>4000</v>
      </c>
      <c r="I93" s="103">
        <v>14900</v>
      </c>
      <c r="J93" s="104">
        <v>0</v>
      </c>
      <c r="K93" s="119" t="str">
        <f t="shared" si="2"/>
        <v>00011601200010000140</v>
      </c>
      <c r="L93" s="106" t="s">
        <v>684</v>
      </c>
    </row>
    <row r="94" spans="1:12" s="85" customFormat="1" ht="78.75">
      <c r="A94" s="80" t="s">
        <v>685</v>
      </c>
      <c r="B94" s="79" t="s">
        <v>6</v>
      </c>
      <c r="C94" s="122" t="s">
        <v>68</v>
      </c>
      <c r="D94" s="153" t="s">
        <v>686</v>
      </c>
      <c r="E94" s="154"/>
      <c r="F94" s="154"/>
      <c r="G94" s="155"/>
      <c r="H94" s="81">
        <v>4000</v>
      </c>
      <c r="I94" s="82">
        <v>14900</v>
      </c>
      <c r="J94" s="83">
        <f>IF(IF(H94="",0,H94)=0,0,(IF(H94&gt;0,IF(I94&gt;H94,0,H94-I94),IF(I94&gt;H94,H94-I94,0))))</f>
        <v>0</v>
      </c>
      <c r="K94" s="120" t="str">
        <f t="shared" si="2"/>
        <v>00011601203010000140</v>
      </c>
      <c r="L94" s="84" t="str">
        <f>C94&amp;D94&amp;G94</f>
        <v>00011601203010000140</v>
      </c>
    </row>
    <row r="95" spans="1:12" ht="22.5">
      <c r="A95" s="100" t="s">
        <v>687</v>
      </c>
      <c r="B95" s="101" t="s">
        <v>6</v>
      </c>
      <c r="C95" s="102" t="s">
        <v>68</v>
      </c>
      <c r="D95" s="171" t="s">
        <v>688</v>
      </c>
      <c r="E95" s="210"/>
      <c r="F95" s="210"/>
      <c r="G95" s="211"/>
      <c r="H95" s="97">
        <v>5000</v>
      </c>
      <c r="I95" s="103">
        <v>396638.72</v>
      </c>
      <c r="J95" s="104">
        <v>0</v>
      </c>
      <c r="K95" s="119" t="str">
        <f t="shared" si="2"/>
        <v>00011610000000000140</v>
      </c>
      <c r="L95" s="106" t="s">
        <v>689</v>
      </c>
    </row>
    <row r="96" spans="1:12" ht="56.25">
      <c r="A96" s="100" t="s">
        <v>690</v>
      </c>
      <c r="B96" s="101" t="s">
        <v>6</v>
      </c>
      <c r="C96" s="102" t="s">
        <v>68</v>
      </c>
      <c r="D96" s="171" t="s">
        <v>691</v>
      </c>
      <c r="E96" s="210"/>
      <c r="F96" s="210"/>
      <c r="G96" s="211"/>
      <c r="H96" s="97">
        <v>5000</v>
      </c>
      <c r="I96" s="103">
        <v>396638.72</v>
      </c>
      <c r="J96" s="104">
        <v>0</v>
      </c>
      <c r="K96" s="119" t="str">
        <f t="shared" si="2"/>
        <v>00011610120000000140</v>
      </c>
      <c r="L96" s="106" t="s">
        <v>692</v>
      </c>
    </row>
    <row r="97" spans="1:12" s="85" customFormat="1" ht="56.25">
      <c r="A97" s="80" t="s">
        <v>693</v>
      </c>
      <c r="B97" s="79" t="s">
        <v>6</v>
      </c>
      <c r="C97" s="122" t="s">
        <v>68</v>
      </c>
      <c r="D97" s="153" t="s">
        <v>694</v>
      </c>
      <c r="E97" s="154"/>
      <c r="F97" s="154"/>
      <c r="G97" s="155"/>
      <c r="H97" s="81">
        <v>5000</v>
      </c>
      <c r="I97" s="82">
        <v>391459.1</v>
      </c>
      <c r="J97" s="83">
        <f>IF(IF(H97="",0,H97)=0,0,(IF(H97&gt;0,IF(I97&gt;H97,0,H97-I97),IF(I97&gt;H97,H97-I97,0))))</f>
        <v>0</v>
      </c>
      <c r="K97" s="120" t="str">
        <f t="shared" si="2"/>
        <v>00011610123010000140</v>
      </c>
      <c r="L97" s="84" t="str">
        <f>C97&amp;D97&amp;G97</f>
        <v>00011610123010000140</v>
      </c>
    </row>
    <row r="98" spans="1:12" s="85" customFormat="1" ht="67.5">
      <c r="A98" s="80" t="s">
        <v>695</v>
      </c>
      <c r="B98" s="79" t="s">
        <v>6</v>
      </c>
      <c r="C98" s="122" t="s">
        <v>68</v>
      </c>
      <c r="D98" s="153" t="s">
        <v>696</v>
      </c>
      <c r="E98" s="154"/>
      <c r="F98" s="154"/>
      <c r="G98" s="155"/>
      <c r="H98" s="81">
        <v>0</v>
      </c>
      <c r="I98" s="82">
        <v>5179.62</v>
      </c>
      <c r="J98" s="83">
        <f>IF(IF(H98="",0,H98)=0,0,(IF(H98&gt;0,IF(I98&gt;H98,0,H98-I98),IF(I98&gt;H98,H98-I98,0))))</f>
        <v>0</v>
      </c>
      <c r="K98" s="120" t="str">
        <f t="shared" si="2"/>
        <v>00011610129010000140</v>
      </c>
      <c r="L98" s="84" t="str">
        <f>C98&amp;D98&amp;G98</f>
        <v>00011610129010000140</v>
      </c>
    </row>
    <row r="99" spans="1:12" ht="12.75">
      <c r="A99" s="100" t="s">
        <v>697</v>
      </c>
      <c r="B99" s="101" t="s">
        <v>6</v>
      </c>
      <c r="C99" s="102" t="s">
        <v>68</v>
      </c>
      <c r="D99" s="171" t="s">
        <v>698</v>
      </c>
      <c r="E99" s="210"/>
      <c r="F99" s="210"/>
      <c r="G99" s="211"/>
      <c r="H99" s="97">
        <v>7500</v>
      </c>
      <c r="I99" s="103">
        <v>31492.73</v>
      </c>
      <c r="J99" s="104">
        <v>0</v>
      </c>
      <c r="K99" s="119" t="str">
        <f t="shared" si="2"/>
        <v>00011611000010000140</v>
      </c>
      <c r="L99" s="106" t="s">
        <v>699</v>
      </c>
    </row>
    <row r="100" spans="1:12" s="85" customFormat="1" ht="78.75">
      <c r="A100" s="80" t="s">
        <v>700</v>
      </c>
      <c r="B100" s="79" t="s">
        <v>6</v>
      </c>
      <c r="C100" s="122" t="s">
        <v>68</v>
      </c>
      <c r="D100" s="153" t="s">
        <v>701</v>
      </c>
      <c r="E100" s="154"/>
      <c r="F100" s="154"/>
      <c r="G100" s="155"/>
      <c r="H100" s="81">
        <v>7500</v>
      </c>
      <c r="I100" s="82">
        <v>31492.73</v>
      </c>
      <c r="J100" s="83">
        <f>IF(IF(H100="",0,H100)=0,0,(IF(H100&gt;0,IF(I100&gt;H100,0,H100-I100),IF(I100&gt;H100,H100-I100,0))))</f>
        <v>0</v>
      </c>
      <c r="K100" s="120" t="str">
        <f t="shared" si="2"/>
        <v>00011611050010000140</v>
      </c>
      <c r="L100" s="84" t="str">
        <f>C100&amp;D100&amp;G100</f>
        <v>00011611050010000140</v>
      </c>
    </row>
    <row r="101" spans="1:12" ht="12.75">
      <c r="A101" s="100" t="s">
        <v>702</v>
      </c>
      <c r="B101" s="101" t="s">
        <v>6</v>
      </c>
      <c r="C101" s="102" t="s">
        <v>68</v>
      </c>
      <c r="D101" s="171" t="s">
        <v>703</v>
      </c>
      <c r="E101" s="210"/>
      <c r="F101" s="210"/>
      <c r="G101" s="211"/>
      <c r="H101" s="97">
        <v>1061000</v>
      </c>
      <c r="I101" s="103">
        <v>205740.86</v>
      </c>
      <c r="J101" s="104">
        <v>855259.14</v>
      </c>
      <c r="K101" s="119" t="str">
        <f t="shared" si="2"/>
        <v>00011700000000000000</v>
      </c>
      <c r="L101" s="106" t="s">
        <v>704</v>
      </c>
    </row>
    <row r="102" spans="1:12" ht="12.75">
      <c r="A102" s="100" t="s">
        <v>705</v>
      </c>
      <c r="B102" s="101" t="s">
        <v>6</v>
      </c>
      <c r="C102" s="102" t="s">
        <v>68</v>
      </c>
      <c r="D102" s="171" t="s">
        <v>706</v>
      </c>
      <c r="E102" s="210"/>
      <c r="F102" s="210"/>
      <c r="G102" s="211"/>
      <c r="H102" s="97">
        <v>1061000</v>
      </c>
      <c r="I102" s="103">
        <v>205740.86</v>
      </c>
      <c r="J102" s="104">
        <v>855259.14</v>
      </c>
      <c r="K102" s="119" t="str">
        <f t="shared" si="2"/>
        <v>00011705000000000180</v>
      </c>
      <c r="L102" s="106" t="s">
        <v>707</v>
      </c>
    </row>
    <row r="103" spans="1:12" s="85" customFormat="1" ht="22.5">
      <c r="A103" s="80" t="s">
        <v>708</v>
      </c>
      <c r="B103" s="79" t="s">
        <v>6</v>
      </c>
      <c r="C103" s="122" t="s">
        <v>68</v>
      </c>
      <c r="D103" s="153" t="s">
        <v>709</v>
      </c>
      <c r="E103" s="154"/>
      <c r="F103" s="154"/>
      <c r="G103" s="155"/>
      <c r="H103" s="81">
        <v>1061000</v>
      </c>
      <c r="I103" s="82">
        <v>205740.86</v>
      </c>
      <c r="J103" s="83">
        <f>IF(IF(H103="",0,H103)=0,0,(IF(H103&gt;0,IF(I103&gt;H103,0,H103-I103),IF(I103&gt;H103,H103-I103,0))))</f>
        <v>855259.14</v>
      </c>
      <c r="K103" s="120" t="str">
        <f t="shared" si="2"/>
        <v>00011705050050000180</v>
      </c>
      <c r="L103" s="84" t="str">
        <f>C103&amp;D103&amp;G103</f>
        <v>00011705050050000180</v>
      </c>
    </row>
    <row r="104" spans="1:12" ht="12.75">
      <c r="A104" s="100" t="s">
        <v>710</v>
      </c>
      <c r="B104" s="101" t="s">
        <v>6</v>
      </c>
      <c r="C104" s="102" t="s">
        <v>68</v>
      </c>
      <c r="D104" s="171" t="s">
        <v>711</v>
      </c>
      <c r="E104" s="210"/>
      <c r="F104" s="210"/>
      <c r="G104" s="211"/>
      <c r="H104" s="97">
        <v>285092609.67</v>
      </c>
      <c r="I104" s="103">
        <v>103251887.78</v>
      </c>
      <c r="J104" s="104">
        <v>181840721.89</v>
      </c>
      <c r="K104" s="119" t="str">
        <f t="shared" si="2"/>
        <v>00020000000000000000</v>
      </c>
      <c r="L104" s="106" t="s">
        <v>712</v>
      </c>
    </row>
    <row r="105" spans="1:12" ht="33.75">
      <c r="A105" s="100" t="s">
        <v>713</v>
      </c>
      <c r="B105" s="101" t="s">
        <v>6</v>
      </c>
      <c r="C105" s="102" t="s">
        <v>68</v>
      </c>
      <c r="D105" s="171" t="s">
        <v>714</v>
      </c>
      <c r="E105" s="210"/>
      <c r="F105" s="210"/>
      <c r="G105" s="211"/>
      <c r="H105" s="97">
        <v>283092609.67</v>
      </c>
      <c r="I105" s="103">
        <v>101251887.78</v>
      </c>
      <c r="J105" s="104">
        <v>181840721.89</v>
      </c>
      <c r="K105" s="119" t="str">
        <f t="shared" si="2"/>
        <v>00020200000000000000</v>
      </c>
      <c r="L105" s="106" t="s">
        <v>715</v>
      </c>
    </row>
    <row r="106" spans="1:12" ht="22.5">
      <c r="A106" s="100" t="s">
        <v>716</v>
      </c>
      <c r="B106" s="101" t="s">
        <v>6</v>
      </c>
      <c r="C106" s="102" t="s">
        <v>68</v>
      </c>
      <c r="D106" s="171" t="s">
        <v>717</v>
      </c>
      <c r="E106" s="210"/>
      <c r="F106" s="210"/>
      <c r="G106" s="211"/>
      <c r="H106" s="97">
        <v>531000</v>
      </c>
      <c r="I106" s="103">
        <v>531000</v>
      </c>
      <c r="J106" s="104">
        <v>0</v>
      </c>
      <c r="K106" s="119" t="str">
        <f t="shared" si="2"/>
        <v>00020210000000000150</v>
      </c>
      <c r="L106" s="106" t="s">
        <v>718</v>
      </c>
    </row>
    <row r="107" spans="1:12" ht="12.75">
      <c r="A107" s="100" t="s">
        <v>489</v>
      </c>
      <c r="B107" s="101" t="s">
        <v>6</v>
      </c>
      <c r="C107" s="102" t="s">
        <v>68</v>
      </c>
      <c r="D107" s="171" t="s">
        <v>719</v>
      </c>
      <c r="E107" s="210"/>
      <c r="F107" s="210"/>
      <c r="G107" s="211"/>
      <c r="H107" s="97">
        <v>531000</v>
      </c>
      <c r="I107" s="103">
        <v>531000</v>
      </c>
      <c r="J107" s="104">
        <v>0</v>
      </c>
      <c r="K107" s="119" t="str">
        <f t="shared" si="2"/>
        <v>00020215001000000150</v>
      </c>
      <c r="L107" s="106" t="s">
        <v>720</v>
      </c>
    </row>
    <row r="108" spans="1:12" s="85" customFormat="1" ht="22.5">
      <c r="A108" s="80" t="s">
        <v>721</v>
      </c>
      <c r="B108" s="79" t="s">
        <v>6</v>
      </c>
      <c r="C108" s="122" t="s">
        <v>68</v>
      </c>
      <c r="D108" s="153" t="s">
        <v>722</v>
      </c>
      <c r="E108" s="154"/>
      <c r="F108" s="154"/>
      <c r="G108" s="155"/>
      <c r="H108" s="81">
        <v>531000</v>
      </c>
      <c r="I108" s="82">
        <v>531000</v>
      </c>
      <c r="J108" s="83">
        <f>IF(IF(H108="",0,H108)=0,0,(IF(H108&gt;0,IF(I108&gt;H108,0,H108-I108),IF(I108&gt;H108,H108-I108,0))))</f>
        <v>0</v>
      </c>
      <c r="K108" s="120" t="str">
        <f t="shared" si="2"/>
        <v>00020215001050000150</v>
      </c>
      <c r="L108" s="84" t="str">
        <f>C108&amp;D108&amp;G108</f>
        <v>00020215001050000150</v>
      </c>
    </row>
    <row r="109" spans="1:12" ht="22.5">
      <c r="A109" s="100" t="s">
        <v>723</v>
      </c>
      <c r="B109" s="101" t="s">
        <v>6</v>
      </c>
      <c r="C109" s="102" t="s">
        <v>68</v>
      </c>
      <c r="D109" s="171" t="s">
        <v>724</v>
      </c>
      <c r="E109" s="210"/>
      <c r="F109" s="210"/>
      <c r="G109" s="211"/>
      <c r="H109" s="97">
        <v>83771361.85</v>
      </c>
      <c r="I109" s="103">
        <v>30181435.51</v>
      </c>
      <c r="J109" s="104">
        <v>53589926.34</v>
      </c>
      <c r="K109" s="119" t="str">
        <f t="shared" si="2"/>
        <v>00020220000000000150</v>
      </c>
      <c r="L109" s="106" t="s">
        <v>725</v>
      </c>
    </row>
    <row r="110" spans="1:12" ht="45">
      <c r="A110" s="100" t="s">
        <v>726</v>
      </c>
      <c r="B110" s="101" t="s">
        <v>6</v>
      </c>
      <c r="C110" s="102" t="s">
        <v>68</v>
      </c>
      <c r="D110" s="171" t="s">
        <v>727</v>
      </c>
      <c r="E110" s="210"/>
      <c r="F110" s="210"/>
      <c r="G110" s="211"/>
      <c r="H110" s="97">
        <v>543475</v>
      </c>
      <c r="I110" s="103">
        <v>362337.64</v>
      </c>
      <c r="J110" s="104">
        <v>181137.36</v>
      </c>
      <c r="K110" s="119" t="str">
        <f t="shared" si="2"/>
        <v>00020225081000000150</v>
      </c>
      <c r="L110" s="106" t="s">
        <v>728</v>
      </c>
    </row>
    <row r="111" spans="1:12" s="85" customFormat="1" ht="45">
      <c r="A111" s="80" t="s">
        <v>729</v>
      </c>
      <c r="B111" s="79" t="s">
        <v>6</v>
      </c>
      <c r="C111" s="122" t="s">
        <v>68</v>
      </c>
      <c r="D111" s="153" t="s">
        <v>730</v>
      </c>
      <c r="E111" s="154"/>
      <c r="F111" s="154"/>
      <c r="G111" s="155"/>
      <c r="H111" s="81">
        <v>543475</v>
      </c>
      <c r="I111" s="82">
        <v>362337.64</v>
      </c>
      <c r="J111" s="83">
        <f>IF(IF(H111="",0,H111)=0,0,(IF(H111&gt;0,IF(I111&gt;H111,0,H111-I111),IF(I111&gt;H111,H111-I111,0))))</f>
        <v>181137.36</v>
      </c>
      <c r="K111" s="120" t="str">
        <f t="shared" si="2"/>
        <v>00020225081050000150</v>
      </c>
      <c r="L111" s="84" t="str">
        <f>C111&amp;D111&amp;G111</f>
        <v>00020225081050000150</v>
      </c>
    </row>
    <row r="112" spans="1:12" ht="33.75">
      <c r="A112" s="100" t="s">
        <v>731</v>
      </c>
      <c r="B112" s="101" t="s">
        <v>6</v>
      </c>
      <c r="C112" s="102" t="s">
        <v>68</v>
      </c>
      <c r="D112" s="171" t="s">
        <v>732</v>
      </c>
      <c r="E112" s="210"/>
      <c r="F112" s="210"/>
      <c r="G112" s="211"/>
      <c r="H112" s="97">
        <v>2234109.52</v>
      </c>
      <c r="I112" s="103">
        <v>0</v>
      </c>
      <c r="J112" s="104">
        <v>2234109.52</v>
      </c>
      <c r="K112" s="119" t="str">
        <f t="shared" si="2"/>
        <v>00020225169000000150</v>
      </c>
      <c r="L112" s="106" t="s">
        <v>733</v>
      </c>
    </row>
    <row r="113" spans="1:12" s="85" customFormat="1" ht="45">
      <c r="A113" s="80" t="s">
        <v>734</v>
      </c>
      <c r="B113" s="79" t="s">
        <v>6</v>
      </c>
      <c r="C113" s="122" t="s">
        <v>68</v>
      </c>
      <c r="D113" s="153" t="s">
        <v>735</v>
      </c>
      <c r="E113" s="154"/>
      <c r="F113" s="154"/>
      <c r="G113" s="155"/>
      <c r="H113" s="81">
        <v>2234109.52</v>
      </c>
      <c r="I113" s="82">
        <v>0</v>
      </c>
      <c r="J113" s="83">
        <f>IF(IF(H113="",0,H113)=0,0,(IF(H113&gt;0,IF(I113&gt;H113,0,H113-I113),IF(I113&gt;H113,H113-I113,0))))</f>
        <v>2234109.52</v>
      </c>
      <c r="K113" s="120" t="str">
        <f aca="true" t="shared" si="3" ref="K113:K144">C113&amp;D113&amp;G113</f>
        <v>00020225169050000150</v>
      </c>
      <c r="L113" s="84" t="str">
        <f>C113&amp;D113&amp;G113</f>
        <v>00020225169050000150</v>
      </c>
    </row>
    <row r="114" spans="1:12" ht="45">
      <c r="A114" s="100" t="s">
        <v>736</v>
      </c>
      <c r="B114" s="101" t="s">
        <v>6</v>
      </c>
      <c r="C114" s="102" t="s">
        <v>68</v>
      </c>
      <c r="D114" s="171" t="s">
        <v>737</v>
      </c>
      <c r="E114" s="210"/>
      <c r="F114" s="210"/>
      <c r="G114" s="211"/>
      <c r="H114" s="97">
        <v>9036694.11</v>
      </c>
      <c r="I114" s="103">
        <v>0</v>
      </c>
      <c r="J114" s="104">
        <v>9036694.11</v>
      </c>
      <c r="K114" s="119" t="str">
        <f t="shared" si="3"/>
        <v>00020225210000000150</v>
      </c>
      <c r="L114" s="106" t="s">
        <v>738</v>
      </c>
    </row>
    <row r="115" spans="1:12" s="85" customFormat="1" ht="45">
      <c r="A115" s="80" t="s">
        <v>739</v>
      </c>
      <c r="B115" s="79" t="s">
        <v>6</v>
      </c>
      <c r="C115" s="122" t="s">
        <v>68</v>
      </c>
      <c r="D115" s="153" t="s">
        <v>740</v>
      </c>
      <c r="E115" s="154"/>
      <c r="F115" s="154"/>
      <c r="G115" s="155"/>
      <c r="H115" s="81">
        <v>9036694.11</v>
      </c>
      <c r="I115" s="82">
        <v>0</v>
      </c>
      <c r="J115" s="83">
        <f>IF(IF(H115="",0,H115)=0,0,(IF(H115&gt;0,IF(I115&gt;H115,0,H115-I115),IF(I115&gt;H115,H115-I115,0))))</f>
        <v>9036694.11</v>
      </c>
      <c r="K115" s="120" t="str">
        <f t="shared" si="3"/>
        <v>00020225210050000150</v>
      </c>
      <c r="L115" s="84" t="str">
        <f>C115&amp;D115&amp;G115</f>
        <v>00020225210050000150</v>
      </c>
    </row>
    <row r="116" spans="1:12" ht="56.25">
      <c r="A116" s="100" t="s">
        <v>741</v>
      </c>
      <c r="B116" s="101" t="s">
        <v>6</v>
      </c>
      <c r="C116" s="102" t="s">
        <v>68</v>
      </c>
      <c r="D116" s="171" t="s">
        <v>742</v>
      </c>
      <c r="E116" s="210"/>
      <c r="F116" s="210"/>
      <c r="G116" s="211"/>
      <c r="H116" s="97">
        <v>2500000</v>
      </c>
      <c r="I116" s="103">
        <v>0</v>
      </c>
      <c r="J116" s="104">
        <v>2500000</v>
      </c>
      <c r="K116" s="119" t="str">
        <f t="shared" si="3"/>
        <v>00020225255000000150</v>
      </c>
      <c r="L116" s="106" t="s">
        <v>743</v>
      </c>
    </row>
    <row r="117" spans="1:12" s="85" customFormat="1" ht="56.25">
      <c r="A117" s="80" t="s">
        <v>744</v>
      </c>
      <c r="B117" s="79" t="s">
        <v>6</v>
      </c>
      <c r="C117" s="122" t="s">
        <v>68</v>
      </c>
      <c r="D117" s="153" t="s">
        <v>745</v>
      </c>
      <c r="E117" s="154"/>
      <c r="F117" s="154"/>
      <c r="G117" s="155"/>
      <c r="H117" s="81">
        <v>2500000</v>
      </c>
      <c r="I117" s="82">
        <v>0</v>
      </c>
      <c r="J117" s="83">
        <f>IF(IF(H117="",0,H117)=0,0,(IF(H117&gt;0,IF(I117&gt;H117,0,H117-I117),IF(I117&gt;H117,H117-I117,0))))</f>
        <v>2500000</v>
      </c>
      <c r="K117" s="120" t="str">
        <f t="shared" si="3"/>
        <v>00020225255050000150</v>
      </c>
      <c r="L117" s="84" t="str">
        <f>C117&amp;D117&amp;G117</f>
        <v>00020225255050000150</v>
      </c>
    </row>
    <row r="118" spans="1:12" ht="33.75">
      <c r="A118" s="100" t="s">
        <v>746</v>
      </c>
      <c r="B118" s="101" t="s">
        <v>6</v>
      </c>
      <c r="C118" s="102" t="s">
        <v>68</v>
      </c>
      <c r="D118" s="171" t="s">
        <v>747</v>
      </c>
      <c r="E118" s="210"/>
      <c r="F118" s="210"/>
      <c r="G118" s="211"/>
      <c r="H118" s="97">
        <v>451000</v>
      </c>
      <c r="I118" s="103">
        <v>0</v>
      </c>
      <c r="J118" s="104">
        <v>451000</v>
      </c>
      <c r="K118" s="119" t="str">
        <f t="shared" si="3"/>
        <v>00020225299000000150</v>
      </c>
      <c r="L118" s="106" t="s">
        <v>748</v>
      </c>
    </row>
    <row r="119" spans="1:12" s="85" customFormat="1" ht="33.75">
      <c r="A119" s="80" t="s">
        <v>749</v>
      </c>
      <c r="B119" s="79" t="s">
        <v>6</v>
      </c>
      <c r="C119" s="122" t="s">
        <v>68</v>
      </c>
      <c r="D119" s="153" t="s">
        <v>750</v>
      </c>
      <c r="E119" s="154"/>
      <c r="F119" s="154"/>
      <c r="G119" s="155"/>
      <c r="H119" s="81">
        <v>451000</v>
      </c>
      <c r="I119" s="82">
        <v>0</v>
      </c>
      <c r="J119" s="83">
        <f>IF(IF(H119="",0,H119)=0,0,(IF(H119&gt;0,IF(I119&gt;H119,0,H119-I119),IF(I119&gt;H119,H119-I119,0))))</f>
        <v>451000</v>
      </c>
      <c r="K119" s="120" t="str">
        <f t="shared" si="3"/>
        <v>00020225299050000150</v>
      </c>
      <c r="L119" s="84" t="str">
        <f>C119&amp;D119&amp;G119</f>
        <v>00020225299050000150</v>
      </c>
    </row>
    <row r="120" spans="1:12" ht="45">
      <c r="A120" s="100" t="s">
        <v>751</v>
      </c>
      <c r="B120" s="101" t="s">
        <v>6</v>
      </c>
      <c r="C120" s="102" t="s">
        <v>68</v>
      </c>
      <c r="D120" s="171" t="s">
        <v>752</v>
      </c>
      <c r="E120" s="210"/>
      <c r="F120" s="210"/>
      <c r="G120" s="211"/>
      <c r="H120" s="97">
        <v>1085400</v>
      </c>
      <c r="I120" s="103">
        <v>0</v>
      </c>
      <c r="J120" s="104">
        <v>1085400</v>
      </c>
      <c r="K120" s="119" t="str">
        <f t="shared" si="3"/>
        <v>00020225467000000150</v>
      </c>
      <c r="L120" s="106" t="s">
        <v>753</v>
      </c>
    </row>
    <row r="121" spans="1:12" s="85" customFormat="1" ht="45">
      <c r="A121" s="80" t="s">
        <v>754</v>
      </c>
      <c r="B121" s="79" t="s">
        <v>6</v>
      </c>
      <c r="C121" s="122" t="s">
        <v>68</v>
      </c>
      <c r="D121" s="153" t="s">
        <v>755</v>
      </c>
      <c r="E121" s="154"/>
      <c r="F121" s="154"/>
      <c r="G121" s="155"/>
      <c r="H121" s="81">
        <v>1085400</v>
      </c>
      <c r="I121" s="82">
        <v>0</v>
      </c>
      <c r="J121" s="83">
        <f>IF(IF(H121="",0,H121)=0,0,(IF(H121&gt;0,IF(I121&gt;H121,0,H121-I121),IF(I121&gt;H121,H121-I121,0))))</f>
        <v>1085400</v>
      </c>
      <c r="K121" s="120" t="str">
        <f t="shared" si="3"/>
        <v>00020225467050000150</v>
      </c>
      <c r="L121" s="84" t="str">
        <f>C121&amp;D121&amp;G121</f>
        <v>00020225467050000150</v>
      </c>
    </row>
    <row r="122" spans="1:12" ht="22.5">
      <c r="A122" s="100" t="s">
        <v>756</v>
      </c>
      <c r="B122" s="101" t="s">
        <v>6</v>
      </c>
      <c r="C122" s="102" t="s">
        <v>68</v>
      </c>
      <c r="D122" s="171" t="s">
        <v>757</v>
      </c>
      <c r="E122" s="210"/>
      <c r="F122" s="210"/>
      <c r="G122" s="211"/>
      <c r="H122" s="97">
        <v>811596.5</v>
      </c>
      <c r="I122" s="103">
        <v>0</v>
      </c>
      <c r="J122" s="104">
        <v>811596.5</v>
      </c>
      <c r="K122" s="119" t="str">
        <f t="shared" si="3"/>
        <v>00020225497000000150</v>
      </c>
      <c r="L122" s="106" t="s">
        <v>758</v>
      </c>
    </row>
    <row r="123" spans="1:12" s="85" customFormat="1" ht="33.75">
      <c r="A123" s="80" t="s">
        <v>759</v>
      </c>
      <c r="B123" s="79" t="s">
        <v>6</v>
      </c>
      <c r="C123" s="122" t="s">
        <v>68</v>
      </c>
      <c r="D123" s="153" t="s">
        <v>760</v>
      </c>
      <c r="E123" s="154"/>
      <c r="F123" s="154"/>
      <c r="G123" s="155"/>
      <c r="H123" s="81">
        <v>811596.5</v>
      </c>
      <c r="I123" s="82">
        <v>0</v>
      </c>
      <c r="J123" s="83">
        <f>IF(IF(H123="",0,H123)=0,0,(IF(H123&gt;0,IF(I123&gt;H123,0,H123-I123),IF(I123&gt;H123,H123-I123,0))))</f>
        <v>811596.5</v>
      </c>
      <c r="K123" s="120" t="str">
        <f t="shared" si="3"/>
        <v>00020225497050000150</v>
      </c>
      <c r="L123" s="84" t="str">
        <f>C123&amp;D123&amp;G123</f>
        <v>00020225497050000150</v>
      </c>
    </row>
    <row r="124" spans="1:12" ht="12.75">
      <c r="A124" s="100" t="s">
        <v>761</v>
      </c>
      <c r="B124" s="101" t="s">
        <v>6</v>
      </c>
      <c r="C124" s="102" t="s">
        <v>68</v>
      </c>
      <c r="D124" s="171" t="s">
        <v>762</v>
      </c>
      <c r="E124" s="210"/>
      <c r="F124" s="210"/>
      <c r="G124" s="211"/>
      <c r="H124" s="97">
        <v>175300</v>
      </c>
      <c r="I124" s="103">
        <v>0</v>
      </c>
      <c r="J124" s="104">
        <v>175300</v>
      </c>
      <c r="K124" s="119" t="str">
        <f t="shared" si="3"/>
        <v>00020225519000000150</v>
      </c>
      <c r="L124" s="106" t="s">
        <v>763</v>
      </c>
    </row>
    <row r="125" spans="1:12" s="85" customFormat="1" ht="22.5">
      <c r="A125" s="80" t="s">
        <v>764</v>
      </c>
      <c r="B125" s="79" t="s">
        <v>6</v>
      </c>
      <c r="C125" s="122" t="s">
        <v>68</v>
      </c>
      <c r="D125" s="153" t="s">
        <v>765</v>
      </c>
      <c r="E125" s="154"/>
      <c r="F125" s="154"/>
      <c r="G125" s="155"/>
      <c r="H125" s="81">
        <v>175300</v>
      </c>
      <c r="I125" s="82">
        <v>0</v>
      </c>
      <c r="J125" s="83">
        <f>IF(IF(H125="",0,H125)=0,0,(IF(H125&gt;0,IF(I125&gt;H125,0,H125-I125),IF(I125&gt;H125,H125-I125,0))))</f>
        <v>175300</v>
      </c>
      <c r="K125" s="120" t="str">
        <f t="shared" si="3"/>
        <v>00020225519050000150</v>
      </c>
      <c r="L125" s="84" t="str">
        <f>C125&amp;D125&amp;G125</f>
        <v>00020225519050000150</v>
      </c>
    </row>
    <row r="126" spans="1:12" ht="12.75">
      <c r="A126" s="100" t="s">
        <v>766</v>
      </c>
      <c r="B126" s="101" t="s">
        <v>6</v>
      </c>
      <c r="C126" s="102" t="s">
        <v>68</v>
      </c>
      <c r="D126" s="171" t="s">
        <v>767</v>
      </c>
      <c r="E126" s="210"/>
      <c r="F126" s="210"/>
      <c r="G126" s="211"/>
      <c r="H126" s="97">
        <v>66933786.72</v>
      </c>
      <c r="I126" s="103">
        <v>29819097.87</v>
      </c>
      <c r="J126" s="104">
        <v>37114688.85</v>
      </c>
      <c r="K126" s="119" t="str">
        <f t="shared" si="3"/>
        <v>00020229999000000150</v>
      </c>
      <c r="L126" s="106" t="s">
        <v>768</v>
      </c>
    </row>
    <row r="127" spans="1:12" s="85" customFormat="1" ht="12.75">
      <c r="A127" s="80" t="s">
        <v>769</v>
      </c>
      <c r="B127" s="79" t="s">
        <v>6</v>
      </c>
      <c r="C127" s="122" t="s">
        <v>68</v>
      </c>
      <c r="D127" s="153" t="s">
        <v>770</v>
      </c>
      <c r="E127" s="154"/>
      <c r="F127" s="154"/>
      <c r="G127" s="155"/>
      <c r="H127" s="81">
        <v>66933786.72</v>
      </c>
      <c r="I127" s="82">
        <v>29819097.87</v>
      </c>
      <c r="J127" s="83">
        <f>IF(IF(H127="",0,H127)=0,0,(IF(H127&gt;0,IF(I127&gt;H127,0,H127-I127),IF(I127&gt;H127,H127-I127,0))))</f>
        <v>37114688.85</v>
      </c>
      <c r="K127" s="120" t="str">
        <f t="shared" si="3"/>
        <v>00020229999050000150</v>
      </c>
      <c r="L127" s="84" t="str">
        <f>C127&amp;D127&amp;G127</f>
        <v>00020229999050000150</v>
      </c>
    </row>
    <row r="128" spans="1:12" ht="22.5">
      <c r="A128" s="100" t="s">
        <v>771</v>
      </c>
      <c r="B128" s="101" t="s">
        <v>6</v>
      </c>
      <c r="C128" s="102" t="s">
        <v>68</v>
      </c>
      <c r="D128" s="171" t="s">
        <v>772</v>
      </c>
      <c r="E128" s="210"/>
      <c r="F128" s="210"/>
      <c r="G128" s="211"/>
      <c r="H128" s="97">
        <v>196138847.82</v>
      </c>
      <c r="I128" s="103">
        <v>69909452.27</v>
      </c>
      <c r="J128" s="104">
        <v>126229395.55</v>
      </c>
      <c r="K128" s="119" t="str">
        <f t="shared" si="3"/>
        <v>00020230000000000150</v>
      </c>
      <c r="L128" s="106" t="s">
        <v>773</v>
      </c>
    </row>
    <row r="129" spans="1:12" ht="33.75">
      <c r="A129" s="100" t="s">
        <v>774</v>
      </c>
      <c r="B129" s="101" t="s">
        <v>6</v>
      </c>
      <c r="C129" s="102" t="s">
        <v>68</v>
      </c>
      <c r="D129" s="171" t="s">
        <v>775</v>
      </c>
      <c r="E129" s="210"/>
      <c r="F129" s="210"/>
      <c r="G129" s="211"/>
      <c r="H129" s="97">
        <v>1586100</v>
      </c>
      <c r="I129" s="103">
        <v>489429</v>
      </c>
      <c r="J129" s="104">
        <v>1096671</v>
      </c>
      <c r="K129" s="119" t="str">
        <f t="shared" si="3"/>
        <v>00020230021000000150</v>
      </c>
      <c r="L129" s="106" t="s">
        <v>776</v>
      </c>
    </row>
    <row r="130" spans="1:12" s="85" customFormat="1" ht="33.75">
      <c r="A130" s="80" t="s">
        <v>777</v>
      </c>
      <c r="B130" s="79" t="s">
        <v>6</v>
      </c>
      <c r="C130" s="122" t="s">
        <v>68</v>
      </c>
      <c r="D130" s="153" t="s">
        <v>778</v>
      </c>
      <c r="E130" s="154"/>
      <c r="F130" s="154"/>
      <c r="G130" s="155"/>
      <c r="H130" s="81">
        <v>1586100</v>
      </c>
      <c r="I130" s="82">
        <v>489429</v>
      </c>
      <c r="J130" s="83">
        <f>IF(IF(H130="",0,H130)=0,0,(IF(H130&gt;0,IF(I130&gt;H130,0,H130-I130),IF(I130&gt;H130,H130-I130,0))))</f>
        <v>1096671</v>
      </c>
      <c r="K130" s="120" t="str">
        <f t="shared" si="3"/>
        <v>00020230021050000150</v>
      </c>
      <c r="L130" s="84" t="str">
        <f>C130&amp;D130&amp;G130</f>
        <v>00020230021050000150</v>
      </c>
    </row>
    <row r="131" spans="1:12" ht="33.75">
      <c r="A131" s="100" t="s">
        <v>779</v>
      </c>
      <c r="B131" s="101" t="s">
        <v>6</v>
      </c>
      <c r="C131" s="102" t="s">
        <v>68</v>
      </c>
      <c r="D131" s="171" t="s">
        <v>780</v>
      </c>
      <c r="E131" s="210"/>
      <c r="F131" s="210"/>
      <c r="G131" s="211"/>
      <c r="H131" s="97">
        <v>167267300</v>
      </c>
      <c r="I131" s="103">
        <v>59696900</v>
      </c>
      <c r="J131" s="104">
        <v>107570400</v>
      </c>
      <c r="K131" s="119" t="str">
        <f t="shared" si="3"/>
        <v>00020230024000000150</v>
      </c>
      <c r="L131" s="106" t="s">
        <v>781</v>
      </c>
    </row>
    <row r="132" spans="1:12" s="85" customFormat="1" ht="33.75">
      <c r="A132" s="80" t="s">
        <v>782</v>
      </c>
      <c r="B132" s="79" t="s">
        <v>6</v>
      </c>
      <c r="C132" s="122" t="s">
        <v>68</v>
      </c>
      <c r="D132" s="153" t="s">
        <v>783</v>
      </c>
      <c r="E132" s="154"/>
      <c r="F132" s="154"/>
      <c r="G132" s="155"/>
      <c r="H132" s="81">
        <v>167267300</v>
      </c>
      <c r="I132" s="82">
        <v>59696900</v>
      </c>
      <c r="J132" s="83">
        <f>IF(IF(H132="",0,H132)=0,0,(IF(H132&gt;0,IF(I132&gt;H132,0,H132-I132),IF(I132&gt;H132,H132-I132,0))))</f>
        <v>107570400</v>
      </c>
      <c r="K132" s="120" t="str">
        <f t="shared" si="3"/>
        <v>00020230024050000150</v>
      </c>
      <c r="L132" s="84" t="str">
        <f>C132&amp;D132&amp;G132</f>
        <v>00020230024050000150</v>
      </c>
    </row>
    <row r="133" spans="1:12" ht="33.75">
      <c r="A133" s="100" t="s">
        <v>784</v>
      </c>
      <c r="B133" s="101" t="s">
        <v>6</v>
      </c>
      <c r="C133" s="102" t="s">
        <v>68</v>
      </c>
      <c r="D133" s="171" t="s">
        <v>785</v>
      </c>
      <c r="E133" s="210"/>
      <c r="F133" s="210"/>
      <c r="G133" s="211"/>
      <c r="H133" s="97">
        <v>15115800</v>
      </c>
      <c r="I133" s="103">
        <v>5132500</v>
      </c>
      <c r="J133" s="104">
        <v>9983300</v>
      </c>
      <c r="K133" s="119" t="str">
        <f t="shared" si="3"/>
        <v>00020230027000000150</v>
      </c>
      <c r="L133" s="106" t="s">
        <v>786</v>
      </c>
    </row>
    <row r="134" spans="1:12" s="85" customFormat="1" ht="45">
      <c r="A134" s="80" t="s">
        <v>787</v>
      </c>
      <c r="B134" s="79" t="s">
        <v>6</v>
      </c>
      <c r="C134" s="122" t="s">
        <v>68</v>
      </c>
      <c r="D134" s="153" t="s">
        <v>788</v>
      </c>
      <c r="E134" s="154"/>
      <c r="F134" s="154"/>
      <c r="G134" s="155"/>
      <c r="H134" s="81">
        <v>15115800</v>
      </c>
      <c r="I134" s="82">
        <v>5132500</v>
      </c>
      <c r="J134" s="83">
        <f>IF(IF(H134="",0,H134)=0,0,(IF(H134&gt;0,IF(I134&gt;H134,0,H134-I134),IF(I134&gt;H134,H134-I134,0))))</f>
        <v>9983300</v>
      </c>
      <c r="K134" s="120" t="str">
        <f t="shared" si="3"/>
        <v>00020230027050000150</v>
      </c>
      <c r="L134" s="84" t="str">
        <f>C134&amp;D134&amp;G134</f>
        <v>00020230027050000150</v>
      </c>
    </row>
    <row r="135" spans="1:12" ht="56.25">
      <c r="A135" s="100" t="s">
        <v>789</v>
      </c>
      <c r="B135" s="101" t="s">
        <v>6</v>
      </c>
      <c r="C135" s="102" t="s">
        <v>68</v>
      </c>
      <c r="D135" s="171" t="s">
        <v>790</v>
      </c>
      <c r="E135" s="210"/>
      <c r="F135" s="210"/>
      <c r="G135" s="211"/>
      <c r="H135" s="97">
        <v>1840400</v>
      </c>
      <c r="I135" s="103">
        <v>660000</v>
      </c>
      <c r="J135" s="104">
        <v>1180400</v>
      </c>
      <c r="K135" s="119" t="str">
        <f t="shared" si="3"/>
        <v>00020230029000000150</v>
      </c>
      <c r="L135" s="106" t="s">
        <v>791</v>
      </c>
    </row>
    <row r="136" spans="1:12" s="85" customFormat="1" ht="67.5">
      <c r="A136" s="80" t="s">
        <v>792</v>
      </c>
      <c r="B136" s="79" t="s">
        <v>6</v>
      </c>
      <c r="C136" s="122" t="s">
        <v>68</v>
      </c>
      <c r="D136" s="153" t="s">
        <v>793</v>
      </c>
      <c r="E136" s="154"/>
      <c r="F136" s="154"/>
      <c r="G136" s="155"/>
      <c r="H136" s="81">
        <v>1840400</v>
      </c>
      <c r="I136" s="82">
        <v>660000</v>
      </c>
      <c r="J136" s="83">
        <f>IF(IF(H136="",0,H136)=0,0,(IF(H136&gt;0,IF(I136&gt;H136,0,H136-I136),IF(I136&gt;H136,H136-I136,0))))</f>
        <v>1180400</v>
      </c>
      <c r="K136" s="120" t="str">
        <f t="shared" si="3"/>
        <v>00020230029050000150</v>
      </c>
      <c r="L136" s="84" t="str">
        <f>C136&amp;D136&amp;G136</f>
        <v>00020230029050000150</v>
      </c>
    </row>
    <row r="137" spans="1:12" ht="56.25">
      <c r="A137" s="100" t="s">
        <v>794</v>
      </c>
      <c r="B137" s="101" t="s">
        <v>6</v>
      </c>
      <c r="C137" s="102" t="s">
        <v>68</v>
      </c>
      <c r="D137" s="171" t="s">
        <v>795</v>
      </c>
      <c r="E137" s="210"/>
      <c r="F137" s="210"/>
      <c r="G137" s="211"/>
      <c r="H137" s="97">
        <v>8362347.82</v>
      </c>
      <c r="I137" s="103">
        <v>3200000</v>
      </c>
      <c r="J137" s="104">
        <v>5162347.82</v>
      </c>
      <c r="K137" s="119" t="str">
        <f t="shared" si="3"/>
        <v>00020235082000000150</v>
      </c>
      <c r="L137" s="106" t="s">
        <v>796</v>
      </c>
    </row>
    <row r="138" spans="1:12" s="85" customFormat="1" ht="56.25">
      <c r="A138" s="80" t="s">
        <v>797</v>
      </c>
      <c r="B138" s="79" t="s">
        <v>6</v>
      </c>
      <c r="C138" s="122" t="s">
        <v>68</v>
      </c>
      <c r="D138" s="153" t="s">
        <v>798</v>
      </c>
      <c r="E138" s="154"/>
      <c r="F138" s="154"/>
      <c r="G138" s="155"/>
      <c r="H138" s="81">
        <v>8362347.82</v>
      </c>
      <c r="I138" s="82">
        <v>3200000</v>
      </c>
      <c r="J138" s="83">
        <f>IF(IF(H138="",0,H138)=0,0,(IF(H138&gt;0,IF(I138&gt;H138,0,H138-I138),IF(I138&gt;H138,H138-I138,0))))</f>
        <v>5162347.82</v>
      </c>
      <c r="K138" s="120" t="str">
        <f t="shared" si="3"/>
        <v>00020235082050000150</v>
      </c>
      <c r="L138" s="84" t="str">
        <f>C138&amp;D138&amp;G138</f>
        <v>00020235082050000150</v>
      </c>
    </row>
    <row r="139" spans="1:12" ht="33.75">
      <c r="A139" s="100" t="s">
        <v>799</v>
      </c>
      <c r="B139" s="101" t="s">
        <v>6</v>
      </c>
      <c r="C139" s="102" t="s">
        <v>68</v>
      </c>
      <c r="D139" s="171" t="s">
        <v>800</v>
      </c>
      <c r="E139" s="210"/>
      <c r="F139" s="210"/>
      <c r="G139" s="211"/>
      <c r="H139" s="97">
        <v>566300</v>
      </c>
      <c r="I139" s="103">
        <v>283100</v>
      </c>
      <c r="J139" s="104">
        <v>283200</v>
      </c>
      <c r="K139" s="119" t="str">
        <f t="shared" si="3"/>
        <v>00020235118000000150</v>
      </c>
      <c r="L139" s="106" t="s">
        <v>801</v>
      </c>
    </row>
    <row r="140" spans="1:12" s="85" customFormat="1" ht="33.75">
      <c r="A140" s="80" t="s">
        <v>802</v>
      </c>
      <c r="B140" s="79" t="s">
        <v>6</v>
      </c>
      <c r="C140" s="122" t="s">
        <v>68</v>
      </c>
      <c r="D140" s="153" t="s">
        <v>803</v>
      </c>
      <c r="E140" s="154"/>
      <c r="F140" s="154"/>
      <c r="G140" s="155"/>
      <c r="H140" s="81">
        <v>566300</v>
      </c>
      <c r="I140" s="82">
        <v>283100</v>
      </c>
      <c r="J140" s="83">
        <f>IF(IF(H140="",0,H140)=0,0,(IF(H140&gt;0,IF(I140&gt;H140,0,H140-I140),IF(I140&gt;H140,H140-I140,0))))</f>
        <v>283200</v>
      </c>
      <c r="K140" s="120" t="str">
        <f t="shared" si="3"/>
        <v>00020235118050000150</v>
      </c>
      <c r="L140" s="84" t="str">
        <f>C140&amp;D140&amp;G140</f>
        <v>00020235118050000150</v>
      </c>
    </row>
    <row r="141" spans="1:12" ht="45">
      <c r="A141" s="100" t="s">
        <v>804</v>
      </c>
      <c r="B141" s="101" t="s">
        <v>6</v>
      </c>
      <c r="C141" s="102" t="s">
        <v>68</v>
      </c>
      <c r="D141" s="171" t="s">
        <v>805</v>
      </c>
      <c r="E141" s="210"/>
      <c r="F141" s="210"/>
      <c r="G141" s="211"/>
      <c r="H141" s="97">
        <v>20100</v>
      </c>
      <c r="I141" s="103">
        <v>0</v>
      </c>
      <c r="J141" s="104">
        <v>20100</v>
      </c>
      <c r="K141" s="119" t="str">
        <f t="shared" si="3"/>
        <v>00020235120000000150</v>
      </c>
      <c r="L141" s="106" t="s">
        <v>806</v>
      </c>
    </row>
    <row r="142" spans="1:12" s="85" customFormat="1" ht="56.25">
      <c r="A142" s="80" t="s">
        <v>807</v>
      </c>
      <c r="B142" s="79" t="s">
        <v>6</v>
      </c>
      <c r="C142" s="122" t="s">
        <v>68</v>
      </c>
      <c r="D142" s="153" t="s">
        <v>808</v>
      </c>
      <c r="E142" s="154"/>
      <c r="F142" s="154"/>
      <c r="G142" s="155"/>
      <c r="H142" s="81">
        <v>20100</v>
      </c>
      <c r="I142" s="82">
        <v>0</v>
      </c>
      <c r="J142" s="83">
        <f>IF(IF(H142="",0,H142)=0,0,(IF(H142&gt;0,IF(I142&gt;H142,0,H142-I142),IF(I142&gt;H142,H142-I142,0))))</f>
        <v>20100</v>
      </c>
      <c r="K142" s="120" t="str">
        <f t="shared" si="3"/>
        <v>00020235120050000150</v>
      </c>
      <c r="L142" s="84" t="str">
        <f>C142&amp;D142&amp;G142</f>
        <v>00020235120050000150</v>
      </c>
    </row>
    <row r="143" spans="1:12" ht="22.5">
      <c r="A143" s="100" t="s">
        <v>809</v>
      </c>
      <c r="B143" s="101" t="s">
        <v>6</v>
      </c>
      <c r="C143" s="102" t="s">
        <v>68</v>
      </c>
      <c r="D143" s="171" t="s">
        <v>810</v>
      </c>
      <c r="E143" s="210"/>
      <c r="F143" s="210"/>
      <c r="G143" s="211"/>
      <c r="H143" s="97">
        <v>1380500</v>
      </c>
      <c r="I143" s="103">
        <v>447523.27</v>
      </c>
      <c r="J143" s="104">
        <v>932976.73</v>
      </c>
      <c r="K143" s="119" t="str">
        <f t="shared" si="3"/>
        <v>00020235930000000150</v>
      </c>
      <c r="L143" s="106" t="s">
        <v>811</v>
      </c>
    </row>
    <row r="144" spans="1:12" s="85" customFormat="1" ht="33.75">
      <c r="A144" s="80" t="s">
        <v>812</v>
      </c>
      <c r="B144" s="79" t="s">
        <v>6</v>
      </c>
      <c r="C144" s="122" t="s">
        <v>68</v>
      </c>
      <c r="D144" s="153" t="s">
        <v>813</v>
      </c>
      <c r="E144" s="154"/>
      <c r="F144" s="154"/>
      <c r="G144" s="155"/>
      <c r="H144" s="81">
        <v>1380500</v>
      </c>
      <c r="I144" s="82">
        <v>447523.27</v>
      </c>
      <c r="J144" s="83">
        <f>IF(IF(H144="",0,H144)=0,0,(IF(H144&gt;0,IF(I144&gt;H144,0,H144-I144),IF(I144&gt;H144,H144-I144,0))))</f>
        <v>932976.73</v>
      </c>
      <c r="K144" s="120" t="str">
        <f t="shared" si="3"/>
        <v>00020235930050000150</v>
      </c>
      <c r="L144" s="84" t="str">
        <f>C144&amp;D144&amp;G144</f>
        <v>00020235930050000150</v>
      </c>
    </row>
    <row r="145" spans="1:12" ht="12.75">
      <c r="A145" s="100" t="s">
        <v>178</v>
      </c>
      <c r="B145" s="101" t="s">
        <v>6</v>
      </c>
      <c r="C145" s="102" t="s">
        <v>68</v>
      </c>
      <c r="D145" s="171" t="s">
        <v>814</v>
      </c>
      <c r="E145" s="210"/>
      <c r="F145" s="210"/>
      <c r="G145" s="211"/>
      <c r="H145" s="97">
        <v>2651400</v>
      </c>
      <c r="I145" s="103">
        <v>630000</v>
      </c>
      <c r="J145" s="104">
        <v>2021400</v>
      </c>
      <c r="K145" s="119" t="str">
        <f aca="true" t="shared" si="4" ref="K145:K153">C145&amp;D145&amp;G145</f>
        <v>00020240000000000150</v>
      </c>
      <c r="L145" s="106" t="s">
        <v>815</v>
      </c>
    </row>
    <row r="146" spans="1:12" ht="45">
      <c r="A146" s="100" t="s">
        <v>816</v>
      </c>
      <c r="B146" s="101" t="s">
        <v>6</v>
      </c>
      <c r="C146" s="102" t="s">
        <v>68</v>
      </c>
      <c r="D146" s="171" t="s">
        <v>817</v>
      </c>
      <c r="E146" s="210"/>
      <c r="F146" s="210"/>
      <c r="G146" s="211"/>
      <c r="H146" s="97">
        <v>570400</v>
      </c>
      <c r="I146" s="103">
        <v>0</v>
      </c>
      <c r="J146" s="104">
        <v>570400</v>
      </c>
      <c r="K146" s="119" t="str">
        <f t="shared" si="4"/>
        <v>00020240014000000150</v>
      </c>
      <c r="L146" s="106" t="s">
        <v>818</v>
      </c>
    </row>
    <row r="147" spans="1:12" s="85" customFormat="1" ht="56.25">
      <c r="A147" s="80" t="s">
        <v>819</v>
      </c>
      <c r="B147" s="79" t="s">
        <v>6</v>
      </c>
      <c r="C147" s="122" t="s">
        <v>68</v>
      </c>
      <c r="D147" s="153" t="s">
        <v>820</v>
      </c>
      <c r="E147" s="154"/>
      <c r="F147" s="154"/>
      <c r="G147" s="155"/>
      <c r="H147" s="81">
        <v>570400</v>
      </c>
      <c r="I147" s="82">
        <v>0</v>
      </c>
      <c r="J147" s="83">
        <f>IF(IF(H147="",0,H147)=0,0,(IF(H147&gt;0,IF(I147&gt;H147,0,H147-I147),IF(I147&gt;H147,H147-I147,0))))</f>
        <v>570400</v>
      </c>
      <c r="K147" s="120" t="str">
        <f t="shared" si="4"/>
        <v>00020240014050000150</v>
      </c>
      <c r="L147" s="84" t="str">
        <f>C147&amp;D147&amp;G147</f>
        <v>00020240014050000150</v>
      </c>
    </row>
    <row r="148" spans="1:12" ht="22.5">
      <c r="A148" s="100" t="s">
        <v>821</v>
      </c>
      <c r="B148" s="101" t="s">
        <v>6</v>
      </c>
      <c r="C148" s="102" t="s">
        <v>68</v>
      </c>
      <c r="D148" s="171" t="s">
        <v>822</v>
      </c>
      <c r="E148" s="210"/>
      <c r="F148" s="210"/>
      <c r="G148" s="211"/>
      <c r="H148" s="97">
        <v>2081000</v>
      </c>
      <c r="I148" s="103">
        <v>630000</v>
      </c>
      <c r="J148" s="104">
        <v>1451000</v>
      </c>
      <c r="K148" s="119" t="str">
        <f t="shared" si="4"/>
        <v>00020249999000000150</v>
      </c>
      <c r="L148" s="106" t="s">
        <v>823</v>
      </c>
    </row>
    <row r="149" spans="1:12" s="85" customFormat="1" ht="22.5">
      <c r="A149" s="80" t="s">
        <v>824</v>
      </c>
      <c r="B149" s="79" t="s">
        <v>6</v>
      </c>
      <c r="C149" s="122" t="s">
        <v>68</v>
      </c>
      <c r="D149" s="153" t="s">
        <v>825</v>
      </c>
      <c r="E149" s="154"/>
      <c r="F149" s="154"/>
      <c r="G149" s="155"/>
      <c r="H149" s="81">
        <v>2081000</v>
      </c>
      <c r="I149" s="82">
        <v>630000</v>
      </c>
      <c r="J149" s="83">
        <f>IF(IF(H149="",0,H149)=0,0,(IF(H149&gt;0,IF(I149&gt;H149,0,H149-I149),IF(I149&gt;H149,H149-I149,0))))</f>
        <v>1451000</v>
      </c>
      <c r="K149" s="120" t="str">
        <f t="shared" si="4"/>
        <v>00020249999050000150</v>
      </c>
      <c r="L149" s="84" t="str">
        <f>C149&amp;D149&amp;G149</f>
        <v>00020249999050000150</v>
      </c>
    </row>
    <row r="150" spans="1:12" ht="56.25">
      <c r="A150" s="100" t="s">
        <v>826</v>
      </c>
      <c r="B150" s="101" t="s">
        <v>6</v>
      </c>
      <c r="C150" s="102" t="s">
        <v>68</v>
      </c>
      <c r="D150" s="171" t="s">
        <v>827</v>
      </c>
      <c r="E150" s="210"/>
      <c r="F150" s="210"/>
      <c r="G150" s="211"/>
      <c r="H150" s="97">
        <v>2000000</v>
      </c>
      <c r="I150" s="103">
        <v>2000000</v>
      </c>
      <c r="J150" s="104">
        <v>0</v>
      </c>
      <c r="K150" s="119" t="str">
        <f t="shared" si="4"/>
        <v>00021800000000000000</v>
      </c>
      <c r="L150" s="106" t="s">
        <v>828</v>
      </c>
    </row>
    <row r="151" spans="1:12" ht="67.5">
      <c r="A151" s="100" t="s">
        <v>829</v>
      </c>
      <c r="B151" s="101" t="s">
        <v>6</v>
      </c>
      <c r="C151" s="102" t="s">
        <v>68</v>
      </c>
      <c r="D151" s="171" t="s">
        <v>830</v>
      </c>
      <c r="E151" s="210"/>
      <c r="F151" s="210"/>
      <c r="G151" s="211"/>
      <c r="H151" s="97">
        <v>2000000</v>
      </c>
      <c r="I151" s="103">
        <v>2000000</v>
      </c>
      <c r="J151" s="104">
        <v>0</v>
      </c>
      <c r="K151" s="119" t="str">
        <f t="shared" si="4"/>
        <v>00021800000000000150</v>
      </c>
      <c r="L151" s="106" t="s">
        <v>831</v>
      </c>
    </row>
    <row r="152" spans="1:12" ht="67.5">
      <c r="A152" s="100" t="s">
        <v>832</v>
      </c>
      <c r="B152" s="101" t="s">
        <v>6</v>
      </c>
      <c r="C152" s="102" t="s">
        <v>68</v>
      </c>
      <c r="D152" s="171" t="s">
        <v>833</v>
      </c>
      <c r="E152" s="210"/>
      <c r="F152" s="210"/>
      <c r="G152" s="211"/>
      <c r="H152" s="97">
        <v>2000000</v>
      </c>
      <c r="I152" s="103">
        <v>2000000</v>
      </c>
      <c r="J152" s="104">
        <v>0</v>
      </c>
      <c r="K152" s="119" t="str">
        <f t="shared" si="4"/>
        <v>00021800000050000150</v>
      </c>
      <c r="L152" s="106" t="s">
        <v>834</v>
      </c>
    </row>
    <row r="153" spans="1:12" s="85" customFormat="1" ht="45">
      <c r="A153" s="80" t="s">
        <v>835</v>
      </c>
      <c r="B153" s="79" t="s">
        <v>6</v>
      </c>
      <c r="C153" s="122" t="s">
        <v>68</v>
      </c>
      <c r="D153" s="153" t="s">
        <v>836</v>
      </c>
      <c r="E153" s="154"/>
      <c r="F153" s="154"/>
      <c r="G153" s="155"/>
      <c r="H153" s="81">
        <v>2000000</v>
      </c>
      <c r="I153" s="82">
        <v>2000000</v>
      </c>
      <c r="J153" s="83">
        <f>IF(IF(H153="",0,H153)=0,0,(IF(H153&gt;0,IF(I153&gt;H153,0,H153-I153),IF(I153&gt;H153,H153-I153,0))))</f>
        <v>0</v>
      </c>
      <c r="K153" s="120" t="str">
        <f t="shared" si="4"/>
        <v>00021860010050000150</v>
      </c>
      <c r="L153" s="84" t="str">
        <f>C153&amp;D153&amp;G153</f>
        <v>00021860010050000150</v>
      </c>
    </row>
    <row r="154" spans="1:11" ht="3.75" customHeight="1" hidden="1" thickBot="1">
      <c r="A154" s="15"/>
      <c r="B154" s="27"/>
      <c r="C154" s="19"/>
      <c r="D154" s="28"/>
      <c r="E154" s="28"/>
      <c r="F154" s="28"/>
      <c r="G154" s="28"/>
      <c r="H154" s="36"/>
      <c r="I154" s="37"/>
      <c r="J154" s="51"/>
      <c r="K154" s="116"/>
    </row>
    <row r="155" spans="1:11" ht="12.75">
      <c r="A155" s="20"/>
      <c r="B155" s="21"/>
      <c r="C155" s="22"/>
      <c r="D155" s="22"/>
      <c r="E155" s="22"/>
      <c r="F155" s="22"/>
      <c r="G155" s="22"/>
      <c r="H155" s="23"/>
      <c r="I155" s="23"/>
      <c r="J155" s="22"/>
      <c r="K155" s="22"/>
    </row>
    <row r="156" spans="1:11" ht="12.75" customHeight="1">
      <c r="A156" s="197" t="s">
        <v>24</v>
      </c>
      <c r="B156" s="197"/>
      <c r="C156" s="197"/>
      <c r="D156" s="197"/>
      <c r="E156" s="197"/>
      <c r="F156" s="197"/>
      <c r="G156" s="197"/>
      <c r="H156" s="197"/>
      <c r="I156" s="197"/>
      <c r="J156" s="197"/>
      <c r="K156" s="113"/>
    </row>
    <row r="157" spans="1:11" ht="12.75">
      <c r="A157" s="8"/>
      <c r="B157" s="8"/>
      <c r="C157" s="9"/>
      <c r="D157" s="9"/>
      <c r="E157" s="9"/>
      <c r="F157" s="9"/>
      <c r="G157" s="9"/>
      <c r="H157" s="10"/>
      <c r="I157" s="10"/>
      <c r="J157" s="33" t="s">
        <v>20</v>
      </c>
      <c r="K157" s="33"/>
    </row>
    <row r="158" spans="1:11" ht="12.75" customHeight="1">
      <c r="A158" s="156" t="s">
        <v>39</v>
      </c>
      <c r="B158" s="156" t="s">
        <v>40</v>
      </c>
      <c r="C158" s="162" t="s">
        <v>44</v>
      </c>
      <c r="D158" s="163"/>
      <c r="E158" s="163"/>
      <c r="F158" s="163"/>
      <c r="G158" s="164"/>
      <c r="H158" s="156" t="s">
        <v>42</v>
      </c>
      <c r="I158" s="156" t="s">
        <v>23</v>
      </c>
      <c r="J158" s="156" t="s">
        <v>43</v>
      </c>
      <c r="K158" s="114"/>
    </row>
    <row r="159" spans="1:11" ht="12.75">
      <c r="A159" s="157"/>
      <c r="B159" s="157"/>
      <c r="C159" s="165"/>
      <c r="D159" s="166"/>
      <c r="E159" s="166"/>
      <c r="F159" s="166"/>
      <c r="G159" s="167"/>
      <c r="H159" s="157"/>
      <c r="I159" s="157"/>
      <c r="J159" s="157"/>
      <c r="K159" s="114"/>
    </row>
    <row r="160" spans="1:11" ht="12.75">
      <c r="A160" s="158"/>
      <c r="B160" s="158"/>
      <c r="C160" s="168"/>
      <c r="D160" s="169"/>
      <c r="E160" s="169"/>
      <c r="F160" s="169"/>
      <c r="G160" s="170"/>
      <c r="H160" s="158"/>
      <c r="I160" s="158"/>
      <c r="J160" s="158"/>
      <c r="K160" s="114"/>
    </row>
    <row r="161" spans="1:11" ht="13.5" thickBot="1">
      <c r="A161" s="70">
        <v>1</v>
      </c>
      <c r="B161" s="12">
        <v>2</v>
      </c>
      <c r="C161" s="185">
        <v>3</v>
      </c>
      <c r="D161" s="186"/>
      <c r="E161" s="186"/>
      <c r="F161" s="186"/>
      <c r="G161" s="187"/>
      <c r="H161" s="13" t="s">
        <v>2</v>
      </c>
      <c r="I161" s="13" t="s">
        <v>25</v>
      </c>
      <c r="J161" s="13" t="s">
        <v>26</v>
      </c>
      <c r="K161" s="115"/>
    </row>
    <row r="162" spans="1:10" ht="12.75">
      <c r="A162" s="71" t="s">
        <v>5</v>
      </c>
      <c r="B162" s="38" t="s">
        <v>7</v>
      </c>
      <c r="C162" s="159" t="s">
        <v>17</v>
      </c>
      <c r="D162" s="160"/>
      <c r="E162" s="160"/>
      <c r="F162" s="160"/>
      <c r="G162" s="161"/>
      <c r="H162" s="52">
        <v>529063983.79</v>
      </c>
      <c r="I162" s="52">
        <v>171173092.05</v>
      </c>
      <c r="J162" s="105">
        <v>357890891.74</v>
      </c>
    </row>
    <row r="163" spans="1:10" ht="12.75" customHeight="1">
      <c r="A163" s="73" t="s">
        <v>4</v>
      </c>
      <c r="B163" s="50"/>
      <c r="C163" s="198"/>
      <c r="D163" s="199"/>
      <c r="E163" s="199"/>
      <c r="F163" s="199"/>
      <c r="G163" s="200"/>
      <c r="H163" s="59"/>
      <c r="I163" s="60"/>
      <c r="J163" s="61"/>
    </row>
    <row r="164" spans="1:12" ht="12.75">
      <c r="A164" s="100" t="s">
        <v>131</v>
      </c>
      <c r="B164" s="101" t="s">
        <v>7</v>
      </c>
      <c r="C164" s="102" t="s">
        <v>68</v>
      </c>
      <c r="D164" s="125" t="s">
        <v>133</v>
      </c>
      <c r="E164" s="171" t="s">
        <v>132</v>
      </c>
      <c r="F164" s="172"/>
      <c r="G164" s="130" t="s">
        <v>68</v>
      </c>
      <c r="H164" s="97">
        <v>56608151.78</v>
      </c>
      <c r="I164" s="103">
        <v>17152009.71</v>
      </c>
      <c r="J164" s="104">
        <v>39456142.07</v>
      </c>
      <c r="K164" s="119" t="str">
        <f aca="true" t="shared" si="5" ref="K164:K227">C164&amp;D164&amp;E164&amp;F164&amp;G164</f>
        <v>00001000000000000000</v>
      </c>
      <c r="L164" s="107" t="s">
        <v>92</v>
      </c>
    </row>
    <row r="165" spans="1:12" ht="22.5">
      <c r="A165" s="100" t="s">
        <v>134</v>
      </c>
      <c r="B165" s="101" t="s">
        <v>7</v>
      </c>
      <c r="C165" s="102" t="s">
        <v>68</v>
      </c>
      <c r="D165" s="125" t="s">
        <v>136</v>
      </c>
      <c r="E165" s="171" t="s">
        <v>132</v>
      </c>
      <c r="F165" s="172"/>
      <c r="G165" s="130" t="s">
        <v>68</v>
      </c>
      <c r="H165" s="97">
        <v>1936050</v>
      </c>
      <c r="I165" s="103">
        <v>592953.19</v>
      </c>
      <c r="J165" s="104">
        <v>1343096.81</v>
      </c>
      <c r="K165" s="119" t="str">
        <f t="shared" si="5"/>
        <v>00001020000000000000</v>
      </c>
      <c r="L165" s="107" t="s">
        <v>135</v>
      </c>
    </row>
    <row r="166" spans="1:12" ht="56.25">
      <c r="A166" s="100" t="s">
        <v>137</v>
      </c>
      <c r="B166" s="101" t="s">
        <v>7</v>
      </c>
      <c r="C166" s="102" t="s">
        <v>68</v>
      </c>
      <c r="D166" s="125" t="s">
        <v>136</v>
      </c>
      <c r="E166" s="171" t="s">
        <v>132</v>
      </c>
      <c r="F166" s="172"/>
      <c r="G166" s="130" t="s">
        <v>139</v>
      </c>
      <c r="H166" s="97">
        <v>1936050</v>
      </c>
      <c r="I166" s="103">
        <v>592953.19</v>
      </c>
      <c r="J166" s="104">
        <v>1343096.81</v>
      </c>
      <c r="K166" s="119" t="str">
        <f t="shared" si="5"/>
        <v>00001020000000000100</v>
      </c>
      <c r="L166" s="107" t="s">
        <v>138</v>
      </c>
    </row>
    <row r="167" spans="1:12" ht="22.5">
      <c r="A167" s="100" t="s">
        <v>140</v>
      </c>
      <c r="B167" s="101" t="s">
        <v>7</v>
      </c>
      <c r="C167" s="102" t="s">
        <v>68</v>
      </c>
      <c r="D167" s="125" t="s">
        <v>136</v>
      </c>
      <c r="E167" s="171" t="s">
        <v>132</v>
      </c>
      <c r="F167" s="172"/>
      <c r="G167" s="130" t="s">
        <v>142</v>
      </c>
      <c r="H167" s="97">
        <v>1936050</v>
      </c>
      <c r="I167" s="103">
        <v>592953.19</v>
      </c>
      <c r="J167" s="104">
        <v>1343096.81</v>
      </c>
      <c r="K167" s="119" t="str">
        <f t="shared" si="5"/>
        <v>00001020000000000120</v>
      </c>
      <c r="L167" s="107" t="s">
        <v>141</v>
      </c>
    </row>
    <row r="168" spans="1:12" s="85" customFormat="1" ht="22.5">
      <c r="A168" s="80" t="s">
        <v>143</v>
      </c>
      <c r="B168" s="79" t="s">
        <v>7</v>
      </c>
      <c r="C168" s="122" t="s">
        <v>68</v>
      </c>
      <c r="D168" s="126" t="s">
        <v>136</v>
      </c>
      <c r="E168" s="153" t="s">
        <v>132</v>
      </c>
      <c r="F168" s="209"/>
      <c r="G168" s="123" t="s">
        <v>144</v>
      </c>
      <c r="H168" s="81">
        <v>1456000</v>
      </c>
      <c r="I168" s="82">
        <v>456345</v>
      </c>
      <c r="J168" s="83">
        <f>IF(IF(H168="",0,H168)=0,0,(IF(H168&gt;0,IF(I168&gt;H168,0,H168-I168),IF(I168&gt;H168,H168-I168,0))))</f>
        <v>999655</v>
      </c>
      <c r="K168" s="119" t="str">
        <f t="shared" si="5"/>
        <v>00001020000000000121</v>
      </c>
      <c r="L168" s="84" t="str">
        <f>C168&amp;D168&amp;E168&amp;F168&amp;G168</f>
        <v>00001020000000000121</v>
      </c>
    </row>
    <row r="169" spans="1:12" s="85" customFormat="1" ht="33.75">
      <c r="A169" s="80" t="s">
        <v>145</v>
      </c>
      <c r="B169" s="79" t="s">
        <v>7</v>
      </c>
      <c r="C169" s="122" t="s">
        <v>68</v>
      </c>
      <c r="D169" s="126" t="s">
        <v>136</v>
      </c>
      <c r="E169" s="153" t="s">
        <v>132</v>
      </c>
      <c r="F169" s="209"/>
      <c r="G169" s="123" t="s">
        <v>146</v>
      </c>
      <c r="H169" s="81">
        <v>40050</v>
      </c>
      <c r="I169" s="82">
        <v>0</v>
      </c>
      <c r="J169" s="83">
        <f>IF(IF(H169="",0,H169)=0,0,(IF(H169&gt;0,IF(I169&gt;H169,0,H169-I169),IF(I169&gt;H169,H169-I169,0))))</f>
        <v>40050</v>
      </c>
      <c r="K169" s="119" t="str">
        <f t="shared" si="5"/>
        <v>00001020000000000122</v>
      </c>
      <c r="L169" s="84" t="str">
        <f>C169&amp;D169&amp;E169&amp;F169&amp;G169</f>
        <v>00001020000000000122</v>
      </c>
    </row>
    <row r="170" spans="1:12" s="85" customFormat="1" ht="33.75">
      <c r="A170" s="80" t="s">
        <v>147</v>
      </c>
      <c r="B170" s="79" t="s">
        <v>7</v>
      </c>
      <c r="C170" s="122" t="s">
        <v>68</v>
      </c>
      <c r="D170" s="126" t="s">
        <v>136</v>
      </c>
      <c r="E170" s="153" t="s">
        <v>132</v>
      </c>
      <c r="F170" s="209"/>
      <c r="G170" s="123" t="s">
        <v>148</v>
      </c>
      <c r="H170" s="81">
        <v>440000</v>
      </c>
      <c r="I170" s="82">
        <v>136608.19</v>
      </c>
      <c r="J170" s="83">
        <f>IF(IF(H170="",0,H170)=0,0,(IF(H170&gt;0,IF(I170&gt;H170,0,H170-I170),IF(I170&gt;H170,H170-I170,0))))</f>
        <v>303391.81</v>
      </c>
      <c r="K170" s="119" t="str">
        <f t="shared" si="5"/>
        <v>00001020000000000129</v>
      </c>
      <c r="L170" s="84" t="str">
        <f>C170&amp;D170&amp;E170&amp;F170&amp;G170</f>
        <v>00001020000000000129</v>
      </c>
    </row>
    <row r="171" spans="1:12" ht="33.75">
      <c r="A171" s="100" t="s">
        <v>149</v>
      </c>
      <c r="B171" s="101" t="s">
        <v>7</v>
      </c>
      <c r="C171" s="102" t="s">
        <v>68</v>
      </c>
      <c r="D171" s="125" t="s">
        <v>151</v>
      </c>
      <c r="E171" s="171" t="s">
        <v>132</v>
      </c>
      <c r="F171" s="172"/>
      <c r="G171" s="130" t="s">
        <v>68</v>
      </c>
      <c r="H171" s="97">
        <v>1522100</v>
      </c>
      <c r="I171" s="103">
        <v>565787.29</v>
      </c>
      <c r="J171" s="104">
        <v>956312.71</v>
      </c>
      <c r="K171" s="119" t="str">
        <f t="shared" si="5"/>
        <v>00001030000000000000</v>
      </c>
      <c r="L171" s="107" t="s">
        <v>150</v>
      </c>
    </row>
    <row r="172" spans="1:12" ht="56.25">
      <c r="A172" s="100" t="s">
        <v>137</v>
      </c>
      <c r="B172" s="101" t="s">
        <v>7</v>
      </c>
      <c r="C172" s="102" t="s">
        <v>68</v>
      </c>
      <c r="D172" s="125" t="s">
        <v>151</v>
      </c>
      <c r="E172" s="171" t="s">
        <v>132</v>
      </c>
      <c r="F172" s="172"/>
      <c r="G172" s="130" t="s">
        <v>139</v>
      </c>
      <c r="H172" s="97">
        <v>1262100</v>
      </c>
      <c r="I172" s="103">
        <v>495124.52</v>
      </c>
      <c r="J172" s="104">
        <v>766975.48</v>
      </c>
      <c r="K172" s="119" t="str">
        <f t="shared" si="5"/>
        <v>00001030000000000100</v>
      </c>
      <c r="L172" s="107" t="s">
        <v>152</v>
      </c>
    </row>
    <row r="173" spans="1:12" ht="22.5">
      <c r="A173" s="100" t="s">
        <v>140</v>
      </c>
      <c r="B173" s="101" t="s">
        <v>7</v>
      </c>
      <c r="C173" s="102" t="s">
        <v>68</v>
      </c>
      <c r="D173" s="125" t="s">
        <v>151</v>
      </c>
      <c r="E173" s="171" t="s">
        <v>132</v>
      </c>
      <c r="F173" s="172"/>
      <c r="G173" s="130" t="s">
        <v>142</v>
      </c>
      <c r="H173" s="97">
        <v>1262100</v>
      </c>
      <c r="I173" s="103">
        <v>495124.52</v>
      </c>
      <c r="J173" s="104">
        <v>766975.48</v>
      </c>
      <c r="K173" s="119" t="str">
        <f t="shared" si="5"/>
        <v>00001030000000000120</v>
      </c>
      <c r="L173" s="107" t="s">
        <v>153</v>
      </c>
    </row>
    <row r="174" spans="1:12" s="85" customFormat="1" ht="22.5">
      <c r="A174" s="80" t="s">
        <v>143</v>
      </c>
      <c r="B174" s="79" t="s">
        <v>7</v>
      </c>
      <c r="C174" s="122" t="s">
        <v>68</v>
      </c>
      <c r="D174" s="126" t="s">
        <v>151</v>
      </c>
      <c r="E174" s="153" t="s">
        <v>132</v>
      </c>
      <c r="F174" s="209"/>
      <c r="G174" s="123" t="s">
        <v>144</v>
      </c>
      <c r="H174" s="81">
        <v>938600</v>
      </c>
      <c r="I174" s="82">
        <v>351375.22</v>
      </c>
      <c r="J174" s="83">
        <f>IF(IF(H174="",0,H174)=0,0,(IF(H174&gt;0,IF(I174&gt;H174,0,H174-I174),IF(I174&gt;H174,H174-I174,0))))</f>
        <v>587224.78</v>
      </c>
      <c r="K174" s="119" t="str">
        <f t="shared" si="5"/>
        <v>00001030000000000121</v>
      </c>
      <c r="L174" s="84" t="str">
        <f>C174&amp;D174&amp;E174&amp;F174&amp;G174</f>
        <v>00001030000000000121</v>
      </c>
    </row>
    <row r="175" spans="1:12" s="85" customFormat="1" ht="33.75">
      <c r="A175" s="80" t="s">
        <v>145</v>
      </c>
      <c r="B175" s="79" t="s">
        <v>7</v>
      </c>
      <c r="C175" s="122" t="s">
        <v>68</v>
      </c>
      <c r="D175" s="126" t="s">
        <v>151</v>
      </c>
      <c r="E175" s="153" t="s">
        <v>132</v>
      </c>
      <c r="F175" s="209"/>
      <c r="G175" s="123" t="s">
        <v>146</v>
      </c>
      <c r="H175" s="81">
        <v>40100</v>
      </c>
      <c r="I175" s="82">
        <v>40050</v>
      </c>
      <c r="J175" s="83">
        <f>IF(IF(H175="",0,H175)=0,0,(IF(H175&gt;0,IF(I175&gt;H175,0,H175-I175),IF(I175&gt;H175,H175-I175,0))))</f>
        <v>50</v>
      </c>
      <c r="K175" s="119" t="str">
        <f t="shared" si="5"/>
        <v>00001030000000000122</v>
      </c>
      <c r="L175" s="84" t="str">
        <f>C175&amp;D175&amp;E175&amp;F175&amp;G175</f>
        <v>00001030000000000122</v>
      </c>
    </row>
    <row r="176" spans="1:12" s="85" customFormat="1" ht="33.75">
      <c r="A176" s="80" t="s">
        <v>147</v>
      </c>
      <c r="B176" s="79" t="s">
        <v>7</v>
      </c>
      <c r="C176" s="122" t="s">
        <v>68</v>
      </c>
      <c r="D176" s="126" t="s">
        <v>151</v>
      </c>
      <c r="E176" s="153" t="s">
        <v>132</v>
      </c>
      <c r="F176" s="209"/>
      <c r="G176" s="123" t="s">
        <v>148</v>
      </c>
      <c r="H176" s="81">
        <v>283400</v>
      </c>
      <c r="I176" s="82">
        <v>103699.3</v>
      </c>
      <c r="J176" s="83">
        <f>IF(IF(H176="",0,H176)=0,0,(IF(H176&gt;0,IF(I176&gt;H176,0,H176-I176),IF(I176&gt;H176,H176-I176,0))))</f>
        <v>179700.7</v>
      </c>
      <c r="K176" s="119" t="str">
        <f t="shared" si="5"/>
        <v>00001030000000000129</v>
      </c>
      <c r="L176" s="84" t="str">
        <f>C176&amp;D176&amp;E176&amp;F176&amp;G176</f>
        <v>00001030000000000129</v>
      </c>
    </row>
    <row r="177" spans="1:12" ht="22.5">
      <c r="A177" s="100" t="s">
        <v>154</v>
      </c>
      <c r="B177" s="101" t="s">
        <v>7</v>
      </c>
      <c r="C177" s="102" t="s">
        <v>68</v>
      </c>
      <c r="D177" s="125" t="s">
        <v>151</v>
      </c>
      <c r="E177" s="171" t="s">
        <v>132</v>
      </c>
      <c r="F177" s="172"/>
      <c r="G177" s="130" t="s">
        <v>7</v>
      </c>
      <c r="H177" s="97">
        <v>250000</v>
      </c>
      <c r="I177" s="103">
        <v>68962.77</v>
      </c>
      <c r="J177" s="104">
        <v>181037.23</v>
      </c>
      <c r="K177" s="119" t="str">
        <f t="shared" si="5"/>
        <v>00001030000000000200</v>
      </c>
      <c r="L177" s="107" t="s">
        <v>155</v>
      </c>
    </row>
    <row r="178" spans="1:12" ht="22.5">
      <c r="A178" s="100" t="s">
        <v>156</v>
      </c>
      <c r="B178" s="101" t="s">
        <v>7</v>
      </c>
      <c r="C178" s="102" t="s">
        <v>68</v>
      </c>
      <c r="D178" s="125" t="s">
        <v>151</v>
      </c>
      <c r="E178" s="171" t="s">
        <v>132</v>
      </c>
      <c r="F178" s="172"/>
      <c r="G178" s="130" t="s">
        <v>158</v>
      </c>
      <c r="H178" s="97">
        <v>250000</v>
      </c>
      <c r="I178" s="103">
        <v>68962.77</v>
      </c>
      <c r="J178" s="104">
        <v>181037.23</v>
      </c>
      <c r="K178" s="119" t="str">
        <f t="shared" si="5"/>
        <v>00001030000000000240</v>
      </c>
      <c r="L178" s="107" t="s">
        <v>157</v>
      </c>
    </row>
    <row r="179" spans="1:12" s="85" customFormat="1" ht="12.75">
      <c r="A179" s="80" t="s">
        <v>159</v>
      </c>
      <c r="B179" s="79" t="s">
        <v>7</v>
      </c>
      <c r="C179" s="122" t="s">
        <v>68</v>
      </c>
      <c r="D179" s="126" t="s">
        <v>151</v>
      </c>
      <c r="E179" s="153" t="s">
        <v>132</v>
      </c>
      <c r="F179" s="209"/>
      <c r="G179" s="123" t="s">
        <v>160</v>
      </c>
      <c r="H179" s="81">
        <v>250000</v>
      </c>
      <c r="I179" s="82">
        <v>68962.77</v>
      </c>
      <c r="J179" s="83">
        <f>IF(IF(H179="",0,H179)=0,0,(IF(H179&gt;0,IF(I179&gt;H179,0,H179-I179),IF(I179&gt;H179,H179-I179,0))))</f>
        <v>181037.23</v>
      </c>
      <c r="K179" s="119" t="str">
        <f t="shared" si="5"/>
        <v>00001030000000000244</v>
      </c>
      <c r="L179" s="84" t="str">
        <f>C179&amp;D179&amp;E179&amp;F179&amp;G179</f>
        <v>00001030000000000244</v>
      </c>
    </row>
    <row r="180" spans="1:12" ht="12.75">
      <c r="A180" s="100" t="s">
        <v>161</v>
      </c>
      <c r="B180" s="101" t="s">
        <v>7</v>
      </c>
      <c r="C180" s="102" t="s">
        <v>68</v>
      </c>
      <c r="D180" s="125" t="s">
        <v>151</v>
      </c>
      <c r="E180" s="171" t="s">
        <v>132</v>
      </c>
      <c r="F180" s="172"/>
      <c r="G180" s="130" t="s">
        <v>163</v>
      </c>
      <c r="H180" s="97">
        <v>10000</v>
      </c>
      <c r="I180" s="103">
        <v>1700</v>
      </c>
      <c r="J180" s="104">
        <v>8300</v>
      </c>
      <c r="K180" s="119" t="str">
        <f t="shared" si="5"/>
        <v>00001030000000000800</v>
      </c>
      <c r="L180" s="107" t="s">
        <v>162</v>
      </c>
    </row>
    <row r="181" spans="1:12" ht="12.75">
      <c r="A181" s="100" t="s">
        <v>164</v>
      </c>
      <c r="B181" s="101" t="s">
        <v>7</v>
      </c>
      <c r="C181" s="102" t="s">
        <v>68</v>
      </c>
      <c r="D181" s="125" t="s">
        <v>151</v>
      </c>
      <c r="E181" s="171" t="s">
        <v>132</v>
      </c>
      <c r="F181" s="172"/>
      <c r="G181" s="130" t="s">
        <v>166</v>
      </c>
      <c r="H181" s="97">
        <v>10000</v>
      </c>
      <c r="I181" s="103">
        <v>1700</v>
      </c>
      <c r="J181" s="104">
        <v>8300</v>
      </c>
      <c r="K181" s="119" t="str">
        <f t="shared" si="5"/>
        <v>00001030000000000850</v>
      </c>
      <c r="L181" s="107" t="s">
        <v>165</v>
      </c>
    </row>
    <row r="182" spans="1:12" s="85" customFormat="1" ht="12.75">
      <c r="A182" s="80" t="s">
        <v>167</v>
      </c>
      <c r="B182" s="79" t="s">
        <v>7</v>
      </c>
      <c r="C182" s="122" t="s">
        <v>68</v>
      </c>
      <c r="D182" s="126" t="s">
        <v>151</v>
      </c>
      <c r="E182" s="153" t="s">
        <v>132</v>
      </c>
      <c r="F182" s="209"/>
      <c r="G182" s="123" t="s">
        <v>168</v>
      </c>
      <c r="H182" s="81">
        <v>10000</v>
      </c>
      <c r="I182" s="82">
        <v>1700</v>
      </c>
      <c r="J182" s="83">
        <f>IF(IF(H182="",0,H182)=0,0,(IF(H182&gt;0,IF(I182&gt;H182,0,H182-I182),IF(I182&gt;H182,H182-I182,0))))</f>
        <v>8300</v>
      </c>
      <c r="K182" s="119" t="str">
        <f t="shared" si="5"/>
        <v>00001030000000000853</v>
      </c>
      <c r="L182" s="84" t="str">
        <f>C182&amp;D182&amp;E182&amp;F182&amp;G182</f>
        <v>00001030000000000853</v>
      </c>
    </row>
    <row r="183" spans="1:12" ht="45">
      <c r="A183" s="100" t="s">
        <v>169</v>
      </c>
      <c r="B183" s="101" t="s">
        <v>7</v>
      </c>
      <c r="C183" s="102" t="s">
        <v>68</v>
      </c>
      <c r="D183" s="125" t="s">
        <v>171</v>
      </c>
      <c r="E183" s="171" t="s">
        <v>132</v>
      </c>
      <c r="F183" s="172"/>
      <c r="G183" s="130" t="s">
        <v>68</v>
      </c>
      <c r="H183" s="97">
        <v>33783924.14</v>
      </c>
      <c r="I183" s="103">
        <v>11164255.36</v>
      </c>
      <c r="J183" s="104">
        <v>22619668.78</v>
      </c>
      <c r="K183" s="119" t="str">
        <f t="shared" si="5"/>
        <v>00001040000000000000</v>
      </c>
      <c r="L183" s="107" t="s">
        <v>170</v>
      </c>
    </row>
    <row r="184" spans="1:12" ht="56.25">
      <c r="A184" s="100" t="s">
        <v>137</v>
      </c>
      <c r="B184" s="101" t="s">
        <v>7</v>
      </c>
      <c r="C184" s="102" t="s">
        <v>68</v>
      </c>
      <c r="D184" s="125" t="s">
        <v>171</v>
      </c>
      <c r="E184" s="171" t="s">
        <v>132</v>
      </c>
      <c r="F184" s="172"/>
      <c r="G184" s="130" t="s">
        <v>139</v>
      </c>
      <c r="H184" s="97">
        <v>29721150</v>
      </c>
      <c r="I184" s="103">
        <v>8985457.35</v>
      </c>
      <c r="J184" s="104">
        <v>20735692.65</v>
      </c>
      <c r="K184" s="119" t="str">
        <f t="shared" si="5"/>
        <v>00001040000000000100</v>
      </c>
      <c r="L184" s="107" t="s">
        <v>172</v>
      </c>
    </row>
    <row r="185" spans="1:12" ht="22.5">
      <c r="A185" s="100" t="s">
        <v>140</v>
      </c>
      <c r="B185" s="101" t="s">
        <v>7</v>
      </c>
      <c r="C185" s="102" t="s">
        <v>68</v>
      </c>
      <c r="D185" s="125" t="s">
        <v>171</v>
      </c>
      <c r="E185" s="171" t="s">
        <v>132</v>
      </c>
      <c r="F185" s="172"/>
      <c r="G185" s="130" t="s">
        <v>142</v>
      </c>
      <c r="H185" s="97">
        <v>29721150</v>
      </c>
      <c r="I185" s="103">
        <v>8985457.35</v>
      </c>
      <c r="J185" s="104">
        <v>20735692.65</v>
      </c>
      <c r="K185" s="119" t="str">
        <f t="shared" si="5"/>
        <v>00001040000000000120</v>
      </c>
      <c r="L185" s="107" t="s">
        <v>173</v>
      </c>
    </row>
    <row r="186" spans="1:12" s="85" customFormat="1" ht="22.5">
      <c r="A186" s="80" t="s">
        <v>143</v>
      </c>
      <c r="B186" s="79" t="s">
        <v>7</v>
      </c>
      <c r="C186" s="122" t="s">
        <v>68</v>
      </c>
      <c r="D186" s="126" t="s">
        <v>171</v>
      </c>
      <c r="E186" s="153" t="s">
        <v>132</v>
      </c>
      <c r="F186" s="209"/>
      <c r="G186" s="123" t="s">
        <v>144</v>
      </c>
      <c r="H186" s="81">
        <v>21551200</v>
      </c>
      <c r="I186" s="82">
        <v>6548060.81</v>
      </c>
      <c r="J186" s="83">
        <f>IF(IF(H186="",0,H186)=0,0,(IF(H186&gt;0,IF(I186&gt;H186,0,H186-I186),IF(I186&gt;H186,H186-I186,0))))</f>
        <v>15003139.19</v>
      </c>
      <c r="K186" s="119" t="str">
        <f t="shared" si="5"/>
        <v>00001040000000000121</v>
      </c>
      <c r="L186" s="84" t="str">
        <f>C186&amp;D186&amp;E186&amp;F186&amp;G186</f>
        <v>00001040000000000121</v>
      </c>
    </row>
    <row r="187" spans="1:12" s="85" customFormat="1" ht="33.75">
      <c r="A187" s="80" t="s">
        <v>145</v>
      </c>
      <c r="B187" s="79" t="s">
        <v>7</v>
      </c>
      <c r="C187" s="122" t="s">
        <v>68</v>
      </c>
      <c r="D187" s="126" t="s">
        <v>171</v>
      </c>
      <c r="E187" s="153" t="s">
        <v>132</v>
      </c>
      <c r="F187" s="209"/>
      <c r="G187" s="123" t="s">
        <v>146</v>
      </c>
      <c r="H187" s="81">
        <v>1661750</v>
      </c>
      <c r="I187" s="82">
        <v>532208</v>
      </c>
      <c r="J187" s="83">
        <f>IF(IF(H187="",0,H187)=0,0,(IF(H187&gt;0,IF(I187&gt;H187,0,H187-I187),IF(I187&gt;H187,H187-I187,0))))</f>
        <v>1129542</v>
      </c>
      <c r="K187" s="119" t="str">
        <f t="shared" si="5"/>
        <v>00001040000000000122</v>
      </c>
      <c r="L187" s="84" t="str">
        <f>C187&amp;D187&amp;E187&amp;F187&amp;G187</f>
        <v>00001040000000000122</v>
      </c>
    </row>
    <row r="188" spans="1:12" s="85" customFormat="1" ht="33.75">
      <c r="A188" s="80" t="s">
        <v>147</v>
      </c>
      <c r="B188" s="79" t="s">
        <v>7</v>
      </c>
      <c r="C188" s="122" t="s">
        <v>68</v>
      </c>
      <c r="D188" s="126" t="s">
        <v>171</v>
      </c>
      <c r="E188" s="153" t="s">
        <v>132</v>
      </c>
      <c r="F188" s="209"/>
      <c r="G188" s="123" t="s">
        <v>148</v>
      </c>
      <c r="H188" s="81">
        <v>6508200</v>
      </c>
      <c r="I188" s="82">
        <v>1905188.54</v>
      </c>
      <c r="J188" s="83">
        <f>IF(IF(H188="",0,H188)=0,0,(IF(H188&gt;0,IF(I188&gt;H188,0,H188-I188),IF(I188&gt;H188,H188-I188,0))))</f>
        <v>4603011.46</v>
      </c>
      <c r="K188" s="119" t="str">
        <f t="shared" si="5"/>
        <v>00001040000000000129</v>
      </c>
      <c r="L188" s="84" t="str">
        <f>C188&amp;D188&amp;E188&amp;F188&amp;G188</f>
        <v>00001040000000000129</v>
      </c>
    </row>
    <row r="189" spans="1:12" ht="22.5">
      <c r="A189" s="100" t="s">
        <v>154</v>
      </c>
      <c r="B189" s="101" t="s">
        <v>7</v>
      </c>
      <c r="C189" s="102" t="s">
        <v>68</v>
      </c>
      <c r="D189" s="125" t="s">
        <v>171</v>
      </c>
      <c r="E189" s="171" t="s">
        <v>132</v>
      </c>
      <c r="F189" s="172"/>
      <c r="G189" s="130" t="s">
        <v>7</v>
      </c>
      <c r="H189" s="97">
        <v>3850729.14</v>
      </c>
      <c r="I189" s="103">
        <v>2164568.01</v>
      </c>
      <c r="J189" s="104">
        <v>1686161.13</v>
      </c>
      <c r="K189" s="119" t="str">
        <f t="shared" si="5"/>
        <v>00001040000000000200</v>
      </c>
      <c r="L189" s="107" t="s">
        <v>174</v>
      </c>
    </row>
    <row r="190" spans="1:12" ht="22.5">
      <c r="A190" s="100" t="s">
        <v>156</v>
      </c>
      <c r="B190" s="101" t="s">
        <v>7</v>
      </c>
      <c r="C190" s="102" t="s">
        <v>68</v>
      </c>
      <c r="D190" s="125" t="s">
        <v>171</v>
      </c>
      <c r="E190" s="171" t="s">
        <v>132</v>
      </c>
      <c r="F190" s="172"/>
      <c r="G190" s="130" t="s">
        <v>158</v>
      </c>
      <c r="H190" s="97">
        <v>3850729.14</v>
      </c>
      <c r="I190" s="103">
        <v>2164568.01</v>
      </c>
      <c r="J190" s="104">
        <v>1686161.13</v>
      </c>
      <c r="K190" s="119" t="str">
        <f t="shared" si="5"/>
        <v>00001040000000000240</v>
      </c>
      <c r="L190" s="107" t="s">
        <v>175</v>
      </c>
    </row>
    <row r="191" spans="1:12" s="85" customFormat="1" ht="12.75">
      <c r="A191" s="80" t="s">
        <v>159</v>
      </c>
      <c r="B191" s="79" t="s">
        <v>7</v>
      </c>
      <c r="C191" s="122" t="s">
        <v>68</v>
      </c>
      <c r="D191" s="126" t="s">
        <v>171</v>
      </c>
      <c r="E191" s="153" t="s">
        <v>132</v>
      </c>
      <c r="F191" s="209"/>
      <c r="G191" s="123" t="s">
        <v>160</v>
      </c>
      <c r="H191" s="81">
        <v>3850729.14</v>
      </c>
      <c r="I191" s="82">
        <v>2164568.01</v>
      </c>
      <c r="J191" s="83">
        <f>IF(IF(H191="",0,H191)=0,0,(IF(H191&gt;0,IF(I191&gt;H191,0,H191-I191),IF(I191&gt;H191,H191-I191,0))))</f>
        <v>1686161.13</v>
      </c>
      <c r="K191" s="119" t="str">
        <f t="shared" si="5"/>
        <v>00001040000000000244</v>
      </c>
      <c r="L191" s="84" t="str">
        <f>C191&amp;D191&amp;E191&amp;F191&amp;G191</f>
        <v>00001040000000000244</v>
      </c>
    </row>
    <row r="192" spans="1:12" ht="12.75">
      <c r="A192" s="100" t="s">
        <v>176</v>
      </c>
      <c r="B192" s="101" t="s">
        <v>7</v>
      </c>
      <c r="C192" s="102" t="s">
        <v>68</v>
      </c>
      <c r="D192" s="125" t="s">
        <v>171</v>
      </c>
      <c r="E192" s="171" t="s">
        <v>132</v>
      </c>
      <c r="F192" s="172"/>
      <c r="G192" s="130" t="s">
        <v>8</v>
      </c>
      <c r="H192" s="97">
        <v>59045</v>
      </c>
      <c r="I192" s="103">
        <v>0</v>
      </c>
      <c r="J192" s="104">
        <v>59045</v>
      </c>
      <c r="K192" s="119" t="str">
        <f t="shared" si="5"/>
        <v>00001040000000000500</v>
      </c>
      <c r="L192" s="107" t="s">
        <v>177</v>
      </c>
    </row>
    <row r="193" spans="1:12" s="85" customFormat="1" ht="12.75">
      <c r="A193" s="80" t="s">
        <v>178</v>
      </c>
      <c r="B193" s="79" t="s">
        <v>7</v>
      </c>
      <c r="C193" s="122" t="s">
        <v>68</v>
      </c>
      <c r="D193" s="126" t="s">
        <v>171</v>
      </c>
      <c r="E193" s="153" t="s">
        <v>132</v>
      </c>
      <c r="F193" s="209"/>
      <c r="G193" s="123" t="s">
        <v>179</v>
      </c>
      <c r="H193" s="81">
        <v>59045</v>
      </c>
      <c r="I193" s="82">
        <v>0</v>
      </c>
      <c r="J193" s="83">
        <f>IF(IF(H193="",0,H193)=0,0,(IF(H193&gt;0,IF(I193&gt;H193,0,H193-I193),IF(I193&gt;H193,H193-I193,0))))</f>
        <v>59045</v>
      </c>
      <c r="K193" s="119" t="str">
        <f t="shared" si="5"/>
        <v>00001040000000000540</v>
      </c>
      <c r="L193" s="84" t="str">
        <f>C193&amp;D193&amp;E193&amp;F193&amp;G193</f>
        <v>00001040000000000540</v>
      </c>
    </row>
    <row r="194" spans="1:12" ht="12.75">
      <c r="A194" s="100" t="s">
        <v>161</v>
      </c>
      <c r="B194" s="101" t="s">
        <v>7</v>
      </c>
      <c r="C194" s="102" t="s">
        <v>68</v>
      </c>
      <c r="D194" s="125" t="s">
        <v>171</v>
      </c>
      <c r="E194" s="171" t="s">
        <v>132</v>
      </c>
      <c r="F194" s="172"/>
      <c r="G194" s="130" t="s">
        <v>163</v>
      </c>
      <c r="H194" s="97">
        <v>153000</v>
      </c>
      <c r="I194" s="103">
        <v>14230</v>
      </c>
      <c r="J194" s="104">
        <v>138770</v>
      </c>
      <c r="K194" s="119" t="str">
        <f t="shared" si="5"/>
        <v>00001040000000000800</v>
      </c>
      <c r="L194" s="107" t="s">
        <v>180</v>
      </c>
    </row>
    <row r="195" spans="1:12" ht="12.75">
      <c r="A195" s="100" t="s">
        <v>181</v>
      </c>
      <c r="B195" s="101" t="s">
        <v>7</v>
      </c>
      <c r="C195" s="102" t="s">
        <v>68</v>
      </c>
      <c r="D195" s="125" t="s">
        <v>171</v>
      </c>
      <c r="E195" s="171" t="s">
        <v>132</v>
      </c>
      <c r="F195" s="172"/>
      <c r="G195" s="130" t="s">
        <v>183</v>
      </c>
      <c r="H195" s="97">
        <v>50000</v>
      </c>
      <c r="I195" s="103">
        <v>0</v>
      </c>
      <c r="J195" s="104">
        <v>50000</v>
      </c>
      <c r="K195" s="119" t="str">
        <f t="shared" si="5"/>
        <v>00001040000000000830</v>
      </c>
      <c r="L195" s="107" t="s">
        <v>182</v>
      </c>
    </row>
    <row r="196" spans="1:12" s="85" customFormat="1" ht="22.5">
      <c r="A196" s="80" t="s">
        <v>184</v>
      </c>
      <c r="B196" s="79" t="s">
        <v>7</v>
      </c>
      <c r="C196" s="122" t="s">
        <v>68</v>
      </c>
      <c r="D196" s="126" t="s">
        <v>171</v>
      </c>
      <c r="E196" s="153" t="s">
        <v>132</v>
      </c>
      <c r="F196" s="209"/>
      <c r="G196" s="123" t="s">
        <v>185</v>
      </c>
      <c r="H196" s="81">
        <v>50000</v>
      </c>
      <c r="I196" s="82">
        <v>0</v>
      </c>
      <c r="J196" s="83">
        <f>IF(IF(H196="",0,H196)=0,0,(IF(H196&gt;0,IF(I196&gt;H196,0,H196-I196),IF(I196&gt;H196,H196-I196,0))))</f>
        <v>50000</v>
      </c>
      <c r="K196" s="119" t="str">
        <f t="shared" si="5"/>
        <v>00001040000000000831</v>
      </c>
      <c r="L196" s="84" t="str">
        <f>C196&amp;D196&amp;E196&amp;F196&amp;G196</f>
        <v>00001040000000000831</v>
      </c>
    </row>
    <row r="197" spans="1:12" ht="12.75">
      <c r="A197" s="100" t="s">
        <v>164</v>
      </c>
      <c r="B197" s="101" t="s">
        <v>7</v>
      </c>
      <c r="C197" s="102" t="s">
        <v>68</v>
      </c>
      <c r="D197" s="125" t="s">
        <v>171</v>
      </c>
      <c r="E197" s="171" t="s">
        <v>132</v>
      </c>
      <c r="F197" s="172"/>
      <c r="G197" s="130" t="s">
        <v>166</v>
      </c>
      <c r="H197" s="97">
        <v>103000</v>
      </c>
      <c r="I197" s="103">
        <v>14230</v>
      </c>
      <c r="J197" s="104">
        <v>88770</v>
      </c>
      <c r="K197" s="119" t="str">
        <f t="shared" si="5"/>
        <v>00001040000000000850</v>
      </c>
      <c r="L197" s="107" t="s">
        <v>186</v>
      </c>
    </row>
    <row r="198" spans="1:12" s="85" customFormat="1" ht="22.5">
      <c r="A198" s="80" t="s">
        <v>187</v>
      </c>
      <c r="B198" s="79" t="s">
        <v>7</v>
      </c>
      <c r="C198" s="122" t="s">
        <v>68</v>
      </c>
      <c r="D198" s="126" t="s">
        <v>171</v>
      </c>
      <c r="E198" s="153" t="s">
        <v>132</v>
      </c>
      <c r="F198" s="209"/>
      <c r="G198" s="123" t="s">
        <v>188</v>
      </c>
      <c r="H198" s="81">
        <v>67000</v>
      </c>
      <c r="I198" s="82">
        <v>166</v>
      </c>
      <c r="J198" s="83">
        <f>IF(IF(H198="",0,H198)=0,0,(IF(H198&gt;0,IF(I198&gt;H198,0,H198-I198),IF(I198&gt;H198,H198-I198,0))))</f>
        <v>66834</v>
      </c>
      <c r="K198" s="119" t="str">
        <f t="shared" si="5"/>
        <v>00001040000000000851</v>
      </c>
      <c r="L198" s="84" t="str">
        <f>C198&amp;D198&amp;E198&amp;F198&amp;G198</f>
        <v>00001040000000000851</v>
      </c>
    </row>
    <row r="199" spans="1:12" s="85" customFormat="1" ht="12.75">
      <c r="A199" s="80" t="s">
        <v>189</v>
      </c>
      <c r="B199" s="79" t="s">
        <v>7</v>
      </c>
      <c r="C199" s="122" t="s">
        <v>68</v>
      </c>
      <c r="D199" s="126" t="s">
        <v>171</v>
      </c>
      <c r="E199" s="153" t="s">
        <v>132</v>
      </c>
      <c r="F199" s="209"/>
      <c r="G199" s="123" t="s">
        <v>190</v>
      </c>
      <c r="H199" s="81">
        <v>36000</v>
      </c>
      <c r="I199" s="82">
        <v>14064</v>
      </c>
      <c r="J199" s="83">
        <f>IF(IF(H199="",0,H199)=0,0,(IF(H199&gt;0,IF(I199&gt;H199,0,H199-I199),IF(I199&gt;H199,H199-I199,0))))</f>
        <v>21936</v>
      </c>
      <c r="K199" s="119" t="str">
        <f t="shared" si="5"/>
        <v>00001040000000000852</v>
      </c>
      <c r="L199" s="84" t="str">
        <f>C199&amp;D199&amp;E199&amp;F199&amp;G199</f>
        <v>00001040000000000852</v>
      </c>
    </row>
    <row r="200" spans="1:12" ht="12.75">
      <c r="A200" s="100" t="s">
        <v>191</v>
      </c>
      <c r="B200" s="101" t="s">
        <v>7</v>
      </c>
      <c r="C200" s="102" t="s">
        <v>68</v>
      </c>
      <c r="D200" s="125" t="s">
        <v>193</v>
      </c>
      <c r="E200" s="171" t="s">
        <v>132</v>
      </c>
      <c r="F200" s="172"/>
      <c r="G200" s="130" t="s">
        <v>68</v>
      </c>
      <c r="H200" s="97">
        <v>20100</v>
      </c>
      <c r="I200" s="103">
        <v>0</v>
      </c>
      <c r="J200" s="104">
        <v>20100</v>
      </c>
      <c r="K200" s="119" t="str">
        <f t="shared" si="5"/>
        <v>00001050000000000000</v>
      </c>
      <c r="L200" s="107" t="s">
        <v>192</v>
      </c>
    </row>
    <row r="201" spans="1:12" ht="22.5">
      <c r="A201" s="100" t="s">
        <v>154</v>
      </c>
      <c r="B201" s="101" t="s">
        <v>7</v>
      </c>
      <c r="C201" s="102" t="s">
        <v>68</v>
      </c>
      <c r="D201" s="125" t="s">
        <v>193</v>
      </c>
      <c r="E201" s="171" t="s">
        <v>132</v>
      </c>
      <c r="F201" s="172"/>
      <c r="G201" s="130" t="s">
        <v>7</v>
      </c>
      <c r="H201" s="97">
        <v>20100</v>
      </c>
      <c r="I201" s="103">
        <v>0</v>
      </c>
      <c r="J201" s="104">
        <v>20100</v>
      </c>
      <c r="K201" s="119" t="str">
        <f t="shared" si="5"/>
        <v>00001050000000000200</v>
      </c>
      <c r="L201" s="107" t="s">
        <v>194</v>
      </c>
    </row>
    <row r="202" spans="1:12" ht="22.5">
      <c r="A202" s="100" t="s">
        <v>156</v>
      </c>
      <c r="B202" s="101" t="s">
        <v>7</v>
      </c>
      <c r="C202" s="102" t="s">
        <v>68</v>
      </c>
      <c r="D202" s="125" t="s">
        <v>193</v>
      </c>
      <c r="E202" s="171" t="s">
        <v>132</v>
      </c>
      <c r="F202" s="172"/>
      <c r="G202" s="130" t="s">
        <v>158</v>
      </c>
      <c r="H202" s="97">
        <v>20100</v>
      </c>
      <c r="I202" s="103">
        <v>0</v>
      </c>
      <c r="J202" s="104">
        <v>20100</v>
      </c>
      <c r="K202" s="119" t="str">
        <f t="shared" si="5"/>
        <v>00001050000000000240</v>
      </c>
      <c r="L202" s="107" t="s">
        <v>195</v>
      </c>
    </row>
    <row r="203" spans="1:12" s="85" customFormat="1" ht="12.75">
      <c r="A203" s="80" t="s">
        <v>159</v>
      </c>
      <c r="B203" s="79" t="s">
        <v>7</v>
      </c>
      <c r="C203" s="122" t="s">
        <v>68</v>
      </c>
      <c r="D203" s="126" t="s">
        <v>193</v>
      </c>
      <c r="E203" s="153" t="s">
        <v>132</v>
      </c>
      <c r="F203" s="209"/>
      <c r="G203" s="123" t="s">
        <v>160</v>
      </c>
      <c r="H203" s="81">
        <v>20100</v>
      </c>
      <c r="I203" s="82">
        <v>0</v>
      </c>
      <c r="J203" s="83">
        <f>IF(IF(H203="",0,H203)=0,0,(IF(H203&gt;0,IF(I203&gt;H203,0,H203-I203),IF(I203&gt;H203,H203-I203,0))))</f>
        <v>20100</v>
      </c>
      <c r="K203" s="119" t="str">
        <f t="shared" si="5"/>
        <v>00001050000000000244</v>
      </c>
      <c r="L203" s="84" t="str">
        <f>C203&amp;D203&amp;E203&amp;F203&amp;G203</f>
        <v>00001050000000000244</v>
      </c>
    </row>
    <row r="204" spans="1:12" ht="33.75">
      <c r="A204" s="100" t="s">
        <v>196</v>
      </c>
      <c r="B204" s="101" t="s">
        <v>7</v>
      </c>
      <c r="C204" s="102" t="s">
        <v>68</v>
      </c>
      <c r="D204" s="125" t="s">
        <v>198</v>
      </c>
      <c r="E204" s="171" t="s">
        <v>132</v>
      </c>
      <c r="F204" s="172"/>
      <c r="G204" s="130" t="s">
        <v>68</v>
      </c>
      <c r="H204" s="97">
        <v>9519300</v>
      </c>
      <c r="I204" s="103">
        <v>2864363</v>
      </c>
      <c r="J204" s="104">
        <v>6654937</v>
      </c>
      <c r="K204" s="119" t="str">
        <f t="shared" si="5"/>
        <v>00001060000000000000</v>
      </c>
      <c r="L204" s="107" t="s">
        <v>197</v>
      </c>
    </row>
    <row r="205" spans="1:12" ht="56.25">
      <c r="A205" s="100" t="s">
        <v>137</v>
      </c>
      <c r="B205" s="101" t="s">
        <v>7</v>
      </c>
      <c r="C205" s="102" t="s">
        <v>68</v>
      </c>
      <c r="D205" s="125" t="s">
        <v>198</v>
      </c>
      <c r="E205" s="171" t="s">
        <v>132</v>
      </c>
      <c r="F205" s="172"/>
      <c r="G205" s="130" t="s">
        <v>139</v>
      </c>
      <c r="H205" s="97">
        <v>8823200</v>
      </c>
      <c r="I205" s="103">
        <v>2794790.92</v>
      </c>
      <c r="J205" s="104">
        <v>6028409.08</v>
      </c>
      <c r="K205" s="119" t="str">
        <f t="shared" si="5"/>
        <v>00001060000000000100</v>
      </c>
      <c r="L205" s="107" t="s">
        <v>199</v>
      </c>
    </row>
    <row r="206" spans="1:12" ht="22.5">
      <c r="A206" s="100" t="s">
        <v>140</v>
      </c>
      <c r="B206" s="101" t="s">
        <v>7</v>
      </c>
      <c r="C206" s="102" t="s">
        <v>68</v>
      </c>
      <c r="D206" s="125" t="s">
        <v>198</v>
      </c>
      <c r="E206" s="171" t="s">
        <v>132</v>
      </c>
      <c r="F206" s="172"/>
      <c r="G206" s="130" t="s">
        <v>142</v>
      </c>
      <c r="H206" s="97">
        <v>8823200</v>
      </c>
      <c r="I206" s="103">
        <v>2794790.92</v>
      </c>
      <c r="J206" s="104">
        <v>6028409.08</v>
      </c>
      <c r="K206" s="119" t="str">
        <f t="shared" si="5"/>
        <v>00001060000000000120</v>
      </c>
      <c r="L206" s="107" t="s">
        <v>200</v>
      </c>
    </row>
    <row r="207" spans="1:12" s="85" customFormat="1" ht="22.5">
      <c r="A207" s="80" t="s">
        <v>143</v>
      </c>
      <c r="B207" s="79" t="s">
        <v>7</v>
      </c>
      <c r="C207" s="122" t="s">
        <v>68</v>
      </c>
      <c r="D207" s="126" t="s">
        <v>198</v>
      </c>
      <c r="E207" s="153" t="s">
        <v>132</v>
      </c>
      <c r="F207" s="209"/>
      <c r="G207" s="123" t="s">
        <v>144</v>
      </c>
      <c r="H207" s="81">
        <v>6436700</v>
      </c>
      <c r="I207" s="82">
        <v>2098219.62</v>
      </c>
      <c r="J207" s="83">
        <f>IF(IF(H207="",0,H207)=0,0,(IF(H207&gt;0,IF(I207&gt;H207,0,H207-I207),IF(I207&gt;H207,H207-I207,0))))</f>
        <v>4338480.38</v>
      </c>
      <c r="K207" s="119" t="str">
        <f t="shared" si="5"/>
        <v>00001060000000000121</v>
      </c>
      <c r="L207" s="84" t="str">
        <f>C207&amp;D207&amp;E207&amp;F207&amp;G207</f>
        <v>00001060000000000121</v>
      </c>
    </row>
    <row r="208" spans="1:12" s="85" customFormat="1" ht="33.75">
      <c r="A208" s="80" t="s">
        <v>145</v>
      </c>
      <c r="B208" s="79" t="s">
        <v>7</v>
      </c>
      <c r="C208" s="122" t="s">
        <v>68</v>
      </c>
      <c r="D208" s="126" t="s">
        <v>198</v>
      </c>
      <c r="E208" s="153" t="s">
        <v>132</v>
      </c>
      <c r="F208" s="209"/>
      <c r="G208" s="123" t="s">
        <v>146</v>
      </c>
      <c r="H208" s="81">
        <v>442600</v>
      </c>
      <c r="I208" s="82">
        <v>80100</v>
      </c>
      <c r="J208" s="83">
        <f>IF(IF(H208="",0,H208)=0,0,(IF(H208&gt;0,IF(I208&gt;H208,0,H208-I208),IF(I208&gt;H208,H208-I208,0))))</f>
        <v>362500</v>
      </c>
      <c r="K208" s="119" t="str">
        <f t="shared" si="5"/>
        <v>00001060000000000122</v>
      </c>
      <c r="L208" s="84" t="str">
        <f>C208&amp;D208&amp;E208&amp;F208&amp;G208</f>
        <v>00001060000000000122</v>
      </c>
    </row>
    <row r="209" spans="1:12" s="85" customFormat="1" ht="33.75">
      <c r="A209" s="80" t="s">
        <v>147</v>
      </c>
      <c r="B209" s="79" t="s">
        <v>7</v>
      </c>
      <c r="C209" s="122" t="s">
        <v>68</v>
      </c>
      <c r="D209" s="126" t="s">
        <v>198</v>
      </c>
      <c r="E209" s="153" t="s">
        <v>132</v>
      </c>
      <c r="F209" s="209"/>
      <c r="G209" s="123" t="s">
        <v>148</v>
      </c>
      <c r="H209" s="81">
        <v>1943900</v>
      </c>
      <c r="I209" s="82">
        <v>616471.3</v>
      </c>
      <c r="J209" s="83">
        <f>IF(IF(H209="",0,H209)=0,0,(IF(H209&gt;0,IF(I209&gt;H209,0,H209-I209),IF(I209&gt;H209,H209-I209,0))))</f>
        <v>1327428.7</v>
      </c>
      <c r="K209" s="119" t="str">
        <f t="shared" si="5"/>
        <v>00001060000000000129</v>
      </c>
      <c r="L209" s="84" t="str">
        <f>C209&amp;D209&amp;E209&amp;F209&amp;G209</f>
        <v>00001060000000000129</v>
      </c>
    </row>
    <row r="210" spans="1:12" ht="22.5">
      <c r="A210" s="100" t="s">
        <v>154</v>
      </c>
      <c r="B210" s="101" t="s">
        <v>7</v>
      </c>
      <c r="C210" s="102" t="s">
        <v>68</v>
      </c>
      <c r="D210" s="125" t="s">
        <v>198</v>
      </c>
      <c r="E210" s="171" t="s">
        <v>132</v>
      </c>
      <c r="F210" s="172"/>
      <c r="G210" s="130" t="s">
        <v>7</v>
      </c>
      <c r="H210" s="97">
        <v>690100</v>
      </c>
      <c r="I210" s="103">
        <v>69568.98</v>
      </c>
      <c r="J210" s="104">
        <v>620531.02</v>
      </c>
      <c r="K210" s="119" t="str">
        <f t="shared" si="5"/>
        <v>00001060000000000200</v>
      </c>
      <c r="L210" s="107" t="s">
        <v>201</v>
      </c>
    </row>
    <row r="211" spans="1:12" ht="22.5">
      <c r="A211" s="100" t="s">
        <v>156</v>
      </c>
      <c r="B211" s="101" t="s">
        <v>7</v>
      </c>
      <c r="C211" s="102" t="s">
        <v>68</v>
      </c>
      <c r="D211" s="125" t="s">
        <v>198</v>
      </c>
      <c r="E211" s="171" t="s">
        <v>132</v>
      </c>
      <c r="F211" s="172"/>
      <c r="G211" s="130" t="s">
        <v>158</v>
      </c>
      <c r="H211" s="97">
        <v>690100</v>
      </c>
      <c r="I211" s="103">
        <v>69568.98</v>
      </c>
      <c r="J211" s="104">
        <v>620531.02</v>
      </c>
      <c r="K211" s="119" t="str">
        <f t="shared" si="5"/>
        <v>00001060000000000240</v>
      </c>
      <c r="L211" s="107" t="s">
        <v>202</v>
      </c>
    </row>
    <row r="212" spans="1:12" s="85" customFormat="1" ht="12.75">
      <c r="A212" s="80" t="s">
        <v>159</v>
      </c>
      <c r="B212" s="79" t="s">
        <v>7</v>
      </c>
      <c r="C212" s="122" t="s">
        <v>68</v>
      </c>
      <c r="D212" s="126" t="s">
        <v>198</v>
      </c>
      <c r="E212" s="153" t="s">
        <v>132</v>
      </c>
      <c r="F212" s="209"/>
      <c r="G212" s="123" t="s">
        <v>160</v>
      </c>
      <c r="H212" s="81">
        <v>690100</v>
      </c>
      <c r="I212" s="82">
        <v>69568.98</v>
      </c>
      <c r="J212" s="83">
        <f>IF(IF(H212="",0,H212)=0,0,(IF(H212&gt;0,IF(I212&gt;H212,0,H212-I212),IF(I212&gt;H212,H212-I212,0))))</f>
        <v>620531.02</v>
      </c>
      <c r="K212" s="119" t="str">
        <f t="shared" si="5"/>
        <v>00001060000000000244</v>
      </c>
      <c r="L212" s="84" t="str">
        <f>C212&amp;D212&amp;E212&amp;F212&amp;G212</f>
        <v>00001060000000000244</v>
      </c>
    </row>
    <row r="213" spans="1:12" ht="12.75">
      <c r="A213" s="100" t="s">
        <v>161</v>
      </c>
      <c r="B213" s="101" t="s">
        <v>7</v>
      </c>
      <c r="C213" s="102" t="s">
        <v>68</v>
      </c>
      <c r="D213" s="125" t="s">
        <v>198</v>
      </c>
      <c r="E213" s="171" t="s">
        <v>132</v>
      </c>
      <c r="F213" s="172"/>
      <c r="G213" s="130" t="s">
        <v>163</v>
      </c>
      <c r="H213" s="97">
        <v>6000</v>
      </c>
      <c r="I213" s="103">
        <v>3.1</v>
      </c>
      <c r="J213" s="104">
        <v>5996.9</v>
      </c>
      <c r="K213" s="119" t="str">
        <f t="shared" si="5"/>
        <v>00001060000000000800</v>
      </c>
      <c r="L213" s="107" t="s">
        <v>203</v>
      </c>
    </row>
    <row r="214" spans="1:12" ht="12.75">
      <c r="A214" s="100" t="s">
        <v>164</v>
      </c>
      <c r="B214" s="101" t="s">
        <v>7</v>
      </c>
      <c r="C214" s="102" t="s">
        <v>68</v>
      </c>
      <c r="D214" s="125" t="s">
        <v>198</v>
      </c>
      <c r="E214" s="171" t="s">
        <v>132</v>
      </c>
      <c r="F214" s="172"/>
      <c r="G214" s="130" t="s">
        <v>166</v>
      </c>
      <c r="H214" s="97">
        <v>6000</v>
      </c>
      <c r="I214" s="103">
        <v>3.1</v>
      </c>
      <c r="J214" s="104">
        <v>5996.9</v>
      </c>
      <c r="K214" s="119" t="str">
        <f t="shared" si="5"/>
        <v>00001060000000000850</v>
      </c>
      <c r="L214" s="107" t="s">
        <v>204</v>
      </c>
    </row>
    <row r="215" spans="1:12" s="85" customFormat="1" ht="22.5">
      <c r="A215" s="80" t="s">
        <v>187</v>
      </c>
      <c r="B215" s="79" t="s">
        <v>7</v>
      </c>
      <c r="C215" s="122" t="s">
        <v>68</v>
      </c>
      <c r="D215" s="126" t="s">
        <v>198</v>
      </c>
      <c r="E215" s="153" t="s">
        <v>132</v>
      </c>
      <c r="F215" s="209"/>
      <c r="G215" s="123" t="s">
        <v>188</v>
      </c>
      <c r="H215" s="81">
        <v>4996.9</v>
      </c>
      <c r="I215" s="82">
        <v>0</v>
      </c>
      <c r="J215" s="83">
        <f>IF(IF(H215="",0,H215)=0,0,(IF(H215&gt;0,IF(I215&gt;H215,0,H215-I215),IF(I215&gt;H215,H215-I215,0))))</f>
        <v>4996.9</v>
      </c>
      <c r="K215" s="119" t="str">
        <f t="shared" si="5"/>
        <v>00001060000000000851</v>
      </c>
      <c r="L215" s="84" t="str">
        <f>C215&amp;D215&amp;E215&amp;F215&amp;G215</f>
        <v>00001060000000000851</v>
      </c>
    </row>
    <row r="216" spans="1:12" s="85" customFormat="1" ht="12.75">
      <c r="A216" s="80" t="s">
        <v>167</v>
      </c>
      <c r="B216" s="79" t="s">
        <v>7</v>
      </c>
      <c r="C216" s="122" t="s">
        <v>68</v>
      </c>
      <c r="D216" s="126" t="s">
        <v>198</v>
      </c>
      <c r="E216" s="153" t="s">
        <v>132</v>
      </c>
      <c r="F216" s="209"/>
      <c r="G216" s="123" t="s">
        <v>168</v>
      </c>
      <c r="H216" s="81">
        <v>1003.1</v>
      </c>
      <c r="I216" s="82">
        <v>3.1</v>
      </c>
      <c r="J216" s="83">
        <f>IF(IF(H216="",0,H216)=0,0,(IF(H216&gt;0,IF(I216&gt;H216,0,H216-I216),IF(I216&gt;H216,H216-I216,0))))</f>
        <v>1000</v>
      </c>
      <c r="K216" s="119" t="str">
        <f t="shared" si="5"/>
        <v>00001060000000000853</v>
      </c>
      <c r="L216" s="84" t="str">
        <f>C216&amp;D216&amp;E216&amp;F216&amp;G216</f>
        <v>00001060000000000853</v>
      </c>
    </row>
    <row r="217" spans="1:12" ht="12.75">
      <c r="A217" s="100" t="s">
        <v>205</v>
      </c>
      <c r="B217" s="101" t="s">
        <v>7</v>
      </c>
      <c r="C217" s="102" t="s">
        <v>68</v>
      </c>
      <c r="D217" s="125" t="s">
        <v>207</v>
      </c>
      <c r="E217" s="171" t="s">
        <v>132</v>
      </c>
      <c r="F217" s="172"/>
      <c r="G217" s="130" t="s">
        <v>68</v>
      </c>
      <c r="H217" s="97">
        <v>100000</v>
      </c>
      <c r="I217" s="103">
        <v>0</v>
      </c>
      <c r="J217" s="104">
        <v>100000</v>
      </c>
      <c r="K217" s="119" t="str">
        <f t="shared" si="5"/>
        <v>00001110000000000000</v>
      </c>
      <c r="L217" s="107" t="s">
        <v>206</v>
      </c>
    </row>
    <row r="218" spans="1:12" ht="12.75">
      <c r="A218" s="100" t="s">
        <v>161</v>
      </c>
      <c r="B218" s="101" t="s">
        <v>7</v>
      </c>
      <c r="C218" s="102" t="s">
        <v>68</v>
      </c>
      <c r="D218" s="125" t="s">
        <v>207</v>
      </c>
      <c r="E218" s="171" t="s">
        <v>132</v>
      </c>
      <c r="F218" s="172"/>
      <c r="G218" s="130" t="s">
        <v>163</v>
      </c>
      <c r="H218" s="97">
        <v>100000</v>
      </c>
      <c r="I218" s="103">
        <v>0</v>
      </c>
      <c r="J218" s="104">
        <v>100000</v>
      </c>
      <c r="K218" s="119" t="str">
        <f t="shared" si="5"/>
        <v>00001110000000000800</v>
      </c>
      <c r="L218" s="107" t="s">
        <v>208</v>
      </c>
    </row>
    <row r="219" spans="1:12" s="85" customFormat="1" ht="12.75">
      <c r="A219" s="80" t="s">
        <v>209</v>
      </c>
      <c r="B219" s="79" t="s">
        <v>7</v>
      </c>
      <c r="C219" s="122" t="s">
        <v>68</v>
      </c>
      <c r="D219" s="126" t="s">
        <v>207</v>
      </c>
      <c r="E219" s="153" t="s">
        <v>132</v>
      </c>
      <c r="F219" s="209"/>
      <c r="G219" s="123" t="s">
        <v>210</v>
      </c>
      <c r="H219" s="81">
        <v>100000</v>
      </c>
      <c r="I219" s="82">
        <v>0</v>
      </c>
      <c r="J219" s="83">
        <f>IF(IF(H219="",0,H219)=0,0,(IF(H219&gt;0,IF(I219&gt;H219,0,H219-I219),IF(I219&gt;H219,H219-I219,0))))</f>
        <v>100000</v>
      </c>
      <c r="K219" s="119" t="str">
        <f t="shared" si="5"/>
        <v>00001110000000000870</v>
      </c>
      <c r="L219" s="84" t="str">
        <f>C219&amp;D219&amp;E219&amp;F219&amp;G219</f>
        <v>00001110000000000870</v>
      </c>
    </row>
    <row r="220" spans="1:12" ht="12.75">
      <c r="A220" s="100" t="s">
        <v>211</v>
      </c>
      <c r="B220" s="101" t="s">
        <v>7</v>
      </c>
      <c r="C220" s="102" t="s">
        <v>68</v>
      </c>
      <c r="D220" s="125" t="s">
        <v>213</v>
      </c>
      <c r="E220" s="171" t="s">
        <v>132</v>
      </c>
      <c r="F220" s="172"/>
      <c r="G220" s="130" t="s">
        <v>68</v>
      </c>
      <c r="H220" s="97">
        <v>9726677.64</v>
      </c>
      <c r="I220" s="103">
        <v>1964650.87</v>
      </c>
      <c r="J220" s="104">
        <v>7762026.77</v>
      </c>
      <c r="K220" s="119" t="str">
        <f t="shared" si="5"/>
        <v>00001130000000000000</v>
      </c>
      <c r="L220" s="107" t="s">
        <v>212</v>
      </c>
    </row>
    <row r="221" spans="1:12" ht="56.25">
      <c r="A221" s="100" t="s">
        <v>137</v>
      </c>
      <c r="B221" s="101" t="s">
        <v>7</v>
      </c>
      <c r="C221" s="102" t="s">
        <v>68</v>
      </c>
      <c r="D221" s="125" t="s">
        <v>213</v>
      </c>
      <c r="E221" s="171" t="s">
        <v>132</v>
      </c>
      <c r="F221" s="172"/>
      <c r="G221" s="130" t="s">
        <v>139</v>
      </c>
      <c r="H221" s="97">
        <v>5368000</v>
      </c>
      <c r="I221" s="103">
        <v>1667603.68</v>
      </c>
      <c r="J221" s="104">
        <v>3700396.32</v>
      </c>
      <c r="K221" s="119" t="str">
        <f t="shared" si="5"/>
        <v>00001130000000000100</v>
      </c>
      <c r="L221" s="107" t="s">
        <v>214</v>
      </c>
    </row>
    <row r="222" spans="1:12" ht="22.5">
      <c r="A222" s="100" t="s">
        <v>140</v>
      </c>
      <c r="B222" s="101" t="s">
        <v>7</v>
      </c>
      <c r="C222" s="102" t="s">
        <v>68</v>
      </c>
      <c r="D222" s="125" t="s">
        <v>213</v>
      </c>
      <c r="E222" s="171" t="s">
        <v>132</v>
      </c>
      <c r="F222" s="172"/>
      <c r="G222" s="130" t="s">
        <v>142</v>
      </c>
      <c r="H222" s="97">
        <v>5368000</v>
      </c>
      <c r="I222" s="103">
        <v>1667603.68</v>
      </c>
      <c r="J222" s="104">
        <v>3700396.32</v>
      </c>
      <c r="K222" s="119" t="str">
        <f t="shared" si="5"/>
        <v>00001130000000000120</v>
      </c>
      <c r="L222" s="107" t="s">
        <v>215</v>
      </c>
    </row>
    <row r="223" spans="1:12" s="85" customFormat="1" ht="22.5">
      <c r="A223" s="80" t="s">
        <v>143</v>
      </c>
      <c r="B223" s="79" t="s">
        <v>7</v>
      </c>
      <c r="C223" s="122" t="s">
        <v>68</v>
      </c>
      <c r="D223" s="126" t="s">
        <v>213</v>
      </c>
      <c r="E223" s="153" t="s">
        <v>132</v>
      </c>
      <c r="F223" s="209"/>
      <c r="G223" s="123" t="s">
        <v>144</v>
      </c>
      <c r="H223" s="81">
        <v>3965500</v>
      </c>
      <c r="I223" s="82">
        <v>1291114.4</v>
      </c>
      <c r="J223" s="83">
        <f>IF(IF(H223="",0,H223)=0,0,(IF(H223&gt;0,IF(I223&gt;H223,0,H223-I223),IF(I223&gt;H223,H223-I223,0))))</f>
        <v>2674385.6</v>
      </c>
      <c r="K223" s="119" t="str">
        <f t="shared" si="5"/>
        <v>00001130000000000121</v>
      </c>
      <c r="L223" s="84" t="str">
        <f>C223&amp;D223&amp;E223&amp;F223&amp;G223</f>
        <v>00001130000000000121</v>
      </c>
    </row>
    <row r="224" spans="1:12" s="85" customFormat="1" ht="33.75">
      <c r="A224" s="80" t="s">
        <v>145</v>
      </c>
      <c r="B224" s="79" t="s">
        <v>7</v>
      </c>
      <c r="C224" s="122" t="s">
        <v>68</v>
      </c>
      <c r="D224" s="126" t="s">
        <v>213</v>
      </c>
      <c r="E224" s="153" t="s">
        <v>132</v>
      </c>
      <c r="F224" s="209"/>
      <c r="G224" s="123" t="s">
        <v>146</v>
      </c>
      <c r="H224" s="81">
        <v>207400</v>
      </c>
      <c r="I224" s="82">
        <v>800</v>
      </c>
      <c r="J224" s="83">
        <f>IF(IF(H224="",0,H224)=0,0,(IF(H224&gt;0,IF(I224&gt;H224,0,H224-I224),IF(I224&gt;H224,H224-I224,0))))</f>
        <v>206600</v>
      </c>
      <c r="K224" s="119" t="str">
        <f t="shared" si="5"/>
        <v>00001130000000000122</v>
      </c>
      <c r="L224" s="84" t="str">
        <f>C224&amp;D224&amp;E224&amp;F224&amp;G224</f>
        <v>00001130000000000122</v>
      </c>
    </row>
    <row r="225" spans="1:12" s="85" customFormat="1" ht="33.75">
      <c r="A225" s="80" t="s">
        <v>147</v>
      </c>
      <c r="B225" s="79" t="s">
        <v>7</v>
      </c>
      <c r="C225" s="122" t="s">
        <v>68</v>
      </c>
      <c r="D225" s="126" t="s">
        <v>213</v>
      </c>
      <c r="E225" s="153" t="s">
        <v>132</v>
      </c>
      <c r="F225" s="209"/>
      <c r="G225" s="123" t="s">
        <v>148</v>
      </c>
      <c r="H225" s="81">
        <v>1195100</v>
      </c>
      <c r="I225" s="82">
        <v>375689.28</v>
      </c>
      <c r="J225" s="83">
        <f>IF(IF(H225="",0,H225)=0,0,(IF(H225&gt;0,IF(I225&gt;H225,0,H225-I225),IF(I225&gt;H225,H225-I225,0))))</f>
        <v>819410.72</v>
      </c>
      <c r="K225" s="119" t="str">
        <f t="shared" si="5"/>
        <v>00001130000000000129</v>
      </c>
      <c r="L225" s="84" t="str">
        <f>C225&amp;D225&amp;E225&amp;F225&amp;G225</f>
        <v>00001130000000000129</v>
      </c>
    </row>
    <row r="226" spans="1:12" ht="22.5">
      <c r="A226" s="100" t="s">
        <v>154</v>
      </c>
      <c r="B226" s="101" t="s">
        <v>7</v>
      </c>
      <c r="C226" s="102" t="s">
        <v>68</v>
      </c>
      <c r="D226" s="125" t="s">
        <v>213</v>
      </c>
      <c r="E226" s="171" t="s">
        <v>132</v>
      </c>
      <c r="F226" s="172"/>
      <c r="G226" s="130" t="s">
        <v>7</v>
      </c>
      <c r="H226" s="97">
        <v>2923237</v>
      </c>
      <c r="I226" s="103">
        <v>112496.19</v>
      </c>
      <c r="J226" s="104">
        <v>2810740.81</v>
      </c>
      <c r="K226" s="119" t="str">
        <f t="shared" si="5"/>
        <v>00001130000000000200</v>
      </c>
      <c r="L226" s="107" t="s">
        <v>216</v>
      </c>
    </row>
    <row r="227" spans="1:12" ht="22.5">
      <c r="A227" s="100" t="s">
        <v>156</v>
      </c>
      <c r="B227" s="101" t="s">
        <v>7</v>
      </c>
      <c r="C227" s="102" t="s">
        <v>68</v>
      </c>
      <c r="D227" s="125" t="s">
        <v>213</v>
      </c>
      <c r="E227" s="171" t="s">
        <v>132</v>
      </c>
      <c r="F227" s="172"/>
      <c r="G227" s="130" t="s">
        <v>158</v>
      </c>
      <c r="H227" s="97">
        <v>2923237</v>
      </c>
      <c r="I227" s="103">
        <v>112496.19</v>
      </c>
      <c r="J227" s="104">
        <v>2810740.81</v>
      </c>
      <c r="K227" s="119" t="str">
        <f t="shared" si="5"/>
        <v>00001130000000000240</v>
      </c>
      <c r="L227" s="107" t="s">
        <v>217</v>
      </c>
    </row>
    <row r="228" spans="1:12" s="85" customFormat="1" ht="12.75">
      <c r="A228" s="80" t="s">
        <v>159</v>
      </c>
      <c r="B228" s="79" t="s">
        <v>7</v>
      </c>
      <c r="C228" s="122" t="s">
        <v>68</v>
      </c>
      <c r="D228" s="126" t="s">
        <v>213</v>
      </c>
      <c r="E228" s="153" t="s">
        <v>132</v>
      </c>
      <c r="F228" s="209"/>
      <c r="G228" s="123" t="s">
        <v>160</v>
      </c>
      <c r="H228" s="81">
        <v>2923237</v>
      </c>
      <c r="I228" s="82">
        <v>112496.19</v>
      </c>
      <c r="J228" s="83">
        <f>IF(IF(H228="",0,H228)=0,0,(IF(H228&gt;0,IF(I228&gt;H228,0,H228-I228),IF(I228&gt;H228,H228-I228,0))))</f>
        <v>2810740.81</v>
      </c>
      <c r="K228" s="119" t="str">
        <f aca="true" t="shared" si="6" ref="K228:K291">C228&amp;D228&amp;E228&amp;F228&amp;G228</f>
        <v>00001130000000000244</v>
      </c>
      <c r="L228" s="84" t="str">
        <f>C228&amp;D228&amp;E228&amp;F228&amp;G228</f>
        <v>00001130000000000244</v>
      </c>
    </row>
    <row r="229" spans="1:12" ht="12.75">
      <c r="A229" s="100" t="s">
        <v>218</v>
      </c>
      <c r="B229" s="101" t="s">
        <v>7</v>
      </c>
      <c r="C229" s="102" t="s">
        <v>68</v>
      </c>
      <c r="D229" s="125" t="s">
        <v>213</v>
      </c>
      <c r="E229" s="171" t="s">
        <v>132</v>
      </c>
      <c r="F229" s="172"/>
      <c r="G229" s="130" t="s">
        <v>220</v>
      </c>
      <c r="H229" s="97">
        <v>61000</v>
      </c>
      <c r="I229" s="103">
        <v>0</v>
      </c>
      <c r="J229" s="104">
        <v>61000</v>
      </c>
      <c r="K229" s="119" t="str">
        <f t="shared" si="6"/>
        <v>00001130000000000300</v>
      </c>
      <c r="L229" s="107" t="s">
        <v>219</v>
      </c>
    </row>
    <row r="230" spans="1:12" s="85" customFormat="1" ht="12.75">
      <c r="A230" s="80" t="s">
        <v>221</v>
      </c>
      <c r="B230" s="79" t="s">
        <v>7</v>
      </c>
      <c r="C230" s="122" t="s">
        <v>68</v>
      </c>
      <c r="D230" s="126" t="s">
        <v>213</v>
      </c>
      <c r="E230" s="153" t="s">
        <v>132</v>
      </c>
      <c r="F230" s="209"/>
      <c r="G230" s="123" t="s">
        <v>222</v>
      </c>
      <c r="H230" s="81">
        <v>61000</v>
      </c>
      <c r="I230" s="82">
        <v>0</v>
      </c>
      <c r="J230" s="83">
        <f>IF(IF(H230="",0,H230)=0,0,(IF(H230&gt;0,IF(I230&gt;H230,0,H230-I230),IF(I230&gt;H230,H230-I230,0))))</f>
        <v>61000</v>
      </c>
      <c r="K230" s="119" t="str">
        <f t="shared" si="6"/>
        <v>00001130000000000360</v>
      </c>
      <c r="L230" s="84" t="str">
        <f>C230&amp;D230&amp;E230&amp;F230&amp;G230</f>
        <v>00001130000000000360</v>
      </c>
    </row>
    <row r="231" spans="1:12" ht="12.75">
      <c r="A231" s="100" t="s">
        <v>176</v>
      </c>
      <c r="B231" s="101" t="s">
        <v>7</v>
      </c>
      <c r="C231" s="102" t="s">
        <v>68</v>
      </c>
      <c r="D231" s="125" t="s">
        <v>213</v>
      </c>
      <c r="E231" s="171" t="s">
        <v>132</v>
      </c>
      <c r="F231" s="172"/>
      <c r="G231" s="130" t="s">
        <v>8</v>
      </c>
      <c r="H231" s="97">
        <v>749400</v>
      </c>
      <c r="I231" s="103">
        <v>117600</v>
      </c>
      <c r="J231" s="104">
        <v>631800</v>
      </c>
      <c r="K231" s="119" t="str">
        <f t="shared" si="6"/>
        <v>00001130000000000500</v>
      </c>
      <c r="L231" s="107" t="s">
        <v>223</v>
      </c>
    </row>
    <row r="232" spans="1:12" s="85" customFormat="1" ht="12.75">
      <c r="A232" s="80" t="s">
        <v>224</v>
      </c>
      <c r="B232" s="79" t="s">
        <v>7</v>
      </c>
      <c r="C232" s="122" t="s">
        <v>68</v>
      </c>
      <c r="D232" s="126" t="s">
        <v>213</v>
      </c>
      <c r="E232" s="153" t="s">
        <v>132</v>
      </c>
      <c r="F232" s="209"/>
      <c r="G232" s="123" t="s">
        <v>225</v>
      </c>
      <c r="H232" s="81">
        <v>449400</v>
      </c>
      <c r="I232" s="82">
        <v>117600</v>
      </c>
      <c r="J232" s="83">
        <f>IF(IF(H232="",0,H232)=0,0,(IF(H232&gt;0,IF(I232&gt;H232,0,H232-I232),IF(I232&gt;H232,H232-I232,0))))</f>
        <v>331800</v>
      </c>
      <c r="K232" s="119" t="str">
        <f t="shared" si="6"/>
        <v>00001130000000000530</v>
      </c>
      <c r="L232" s="84" t="str">
        <f>C232&amp;D232&amp;E232&amp;F232&amp;G232</f>
        <v>00001130000000000530</v>
      </c>
    </row>
    <row r="233" spans="1:12" s="85" customFormat="1" ht="12.75">
      <c r="A233" s="80" t="s">
        <v>178</v>
      </c>
      <c r="B233" s="79" t="s">
        <v>7</v>
      </c>
      <c r="C233" s="122" t="s">
        <v>68</v>
      </c>
      <c r="D233" s="126" t="s">
        <v>213</v>
      </c>
      <c r="E233" s="153" t="s">
        <v>132</v>
      </c>
      <c r="F233" s="209"/>
      <c r="G233" s="123" t="s">
        <v>179</v>
      </c>
      <c r="H233" s="81">
        <v>300000</v>
      </c>
      <c r="I233" s="82">
        <v>0</v>
      </c>
      <c r="J233" s="83">
        <f>IF(IF(H233="",0,H233)=0,0,(IF(H233&gt;0,IF(I233&gt;H233,0,H233-I233),IF(I233&gt;H233,H233-I233,0))))</f>
        <v>300000</v>
      </c>
      <c r="K233" s="119" t="str">
        <f t="shared" si="6"/>
        <v>00001130000000000540</v>
      </c>
      <c r="L233" s="84" t="str">
        <f>C233&amp;D233&amp;E233&amp;F233&amp;G233</f>
        <v>00001130000000000540</v>
      </c>
    </row>
    <row r="234" spans="1:12" ht="12.75">
      <c r="A234" s="100" t="s">
        <v>161</v>
      </c>
      <c r="B234" s="101" t="s">
        <v>7</v>
      </c>
      <c r="C234" s="102" t="s">
        <v>68</v>
      </c>
      <c r="D234" s="125" t="s">
        <v>213</v>
      </c>
      <c r="E234" s="171" t="s">
        <v>132</v>
      </c>
      <c r="F234" s="172"/>
      <c r="G234" s="130" t="s">
        <v>163</v>
      </c>
      <c r="H234" s="97">
        <v>625040.64</v>
      </c>
      <c r="I234" s="103">
        <v>66951</v>
      </c>
      <c r="J234" s="104">
        <v>558089.64</v>
      </c>
      <c r="K234" s="119" t="str">
        <f t="shared" si="6"/>
        <v>00001130000000000800</v>
      </c>
      <c r="L234" s="107" t="s">
        <v>226</v>
      </c>
    </row>
    <row r="235" spans="1:12" ht="12.75">
      <c r="A235" s="100" t="s">
        <v>164</v>
      </c>
      <c r="B235" s="101" t="s">
        <v>7</v>
      </c>
      <c r="C235" s="102" t="s">
        <v>68</v>
      </c>
      <c r="D235" s="125" t="s">
        <v>213</v>
      </c>
      <c r="E235" s="171" t="s">
        <v>132</v>
      </c>
      <c r="F235" s="172"/>
      <c r="G235" s="130" t="s">
        <v>166</v>
      </c>
      <c r="H235" s="97">
        <v>140000</v>
      </c>
      <c r="I235" s="103">
        <v>66951</v>
      </c>
      <c r="J235" s="104">
        <v>73049</v>
      </c>
      <c r="K235" s="119" t="str">
        <f t="shared" si="6"/>
        <v>00001130000000000850</v>
      </c>
      <c r="L235" s="107" t="s">
        <v>227</v>
      </c>
    </row>
    <row r="236" spans="1:12" s="85" customFormat="1" ht="12.75">
      <c r="A236" s="80" t="s">
        <v>167</v>
      </c>
      <c r="B236" s="79" t="s">
        <v>7</v>
      </c>
      <c r="C236" s="122" t="s">
        <v>68</v>
      </c>
      <c r="D236" s="126" t="s">
        <v>213</v>
      </c>
      <c r="E236" s="153" t="s">
        <v>132</v>
      </c>
      <c r="F236" s="209"/>
      <c r="G236" s="123" t="s">
        <v>168</v>
      </c>
      <c r="H236" s="81">
        <v>140000</v>
      </c>
      <c r="I236" s="82">
        <v>66951</v>
      </c>
      <c r="J236" s="83">
        <f>IF(IF(H236="",0,H236)=0,0,(IF(H236&gt;0,IF(I236&gt;H236,0,H236-I236),IF(I236&gt;H236,H236-I236,0))))</f>
        <v>73049</v>
      </c>
      <c r="K236" s="119" t="str">
        <f t="shared" si="6"/>
        <v>00001130000000000853</v>
      </c>
      <c r="L236" s="84" t="str">
        <f>C236&amp;D236&amp;E236&amp;F236&amp;G236</f>
        <v>00001130000000000853</v>
      </c>
    </row>
    <row r="237" spans="1:12" s="85" customFormat="1" ht="12.75">
      <c r="A237" s="80" t="s">
        <v>209</v>
      </c>
      <c r="B237" s="79" t="s">
        <v>7</v>
      </c>
      <c r="C237" s="122" t="s">
        <v>68</v>
      </c>
      <c r="D237" s="126" t="s">
        <v>213</v>
      </c>
      <c r="E237" s="153" t="s">
        <v>132</v>
      </c>
      <c r="F237" s="209"/>
      <c r="G237" s="123" t="s">
        <v>210</v>
      </c>
      <c r="H237" s="81">
        <v>485040.64</v>
      </c>
      <c r="I237" s="82">
        <v>0</v>
      </c>
      <c r="J237" s="83">
        <f>IF(IF(H237="",0,H237)=0,0,(IF(H237&gt;0,IF(I237&gt;H237,0,H237-I237),IF(I237&gt;H237,H237-I237,0))))</f>
        <v>485040.64</v>
      </c>
      <c r="K237" s="119" t="str">
        <f t="shared" si="6"/>
        <v>00001130000000000870</v>
      </c>
      <c r="L237" s="84" t="str">
        <f>C237&amp;D237&amp;E237&amp;F237&amp;G237</f>
        <v>00001130000000000870</v>
      </c>
    </row>
    <row r="238" spans="1:12" ht="12.75">
      <c r="A238" s="100" t="s">
        <v>228</v>
      </c>
      <c r="B238" s="101" t="s">
        <v>7</v>
      </c>
      <c r="C238" s="102" t="s">
        <v>68</v>
      </c>
      <c r="D238" s="125" t="s">
        <v>230</v>
      </c>
      <c r="E238" s="171" t="s">
        <v>132</v>
      </c>
      <c r="F238" s="172"/>
      <c r="G238" s="130" t="s">
        <v>68</v>
      </c>
      <c r="H238" s="97">
        <v>566300</v>
      </c>
      <c r="I238" s="103">
        <v>283100</v>
      </c>
      <c r="J238" s="104">
        <v>283200</v>
      </c>
      <c r="K238" s="119" t="str">
        <f t="shared" si="6"/>
        <v>00002000000000000000</v>
      </c>
      <c r="L238" s="107" t="s">
        <v>229</v>
      </c>
    </row>
    <row r="239" spans="1:12" ht="12.75">
      <c r="A239" s="100" t="s">
        <v>231</v>
      </c>
      <c r="B239" s="101" t="s">
        <v>7</v>
      </c>
      <c r="C239" s="102" t="s">
        <v>68</v>
      </c>
      <c r="D239" s="125" t="s">
        <v>233</v>
      </c>
      <c r="E239" s="171" t="s">
        <v>132</v>
      </c>
      <c r="F239" s="172"/>
      <c r="G239" s="130" t="s">
        <v>68</v>
      </c>
      <c r="H239" s="97">
        <v>566300</v>
      </c>
      <c r="I239" s="103">
        <v>283100</v>
      </c>
      <c r="J239" s="104">
        <v>283200</v>
      </c>
      <c r="K239" s="119" t="str">
        <f t="shared" si="6"/>
        <v>00002030000000000000</v>
      </c>
      <c r="L239" s="107" t="s">
        <v>232</v>
      </c>
    </row>
    <row r="240" spans="1:12" ht="12.75">
      <c r="A240" s="100" t="s">
        <v>176</v>
      </c>
      <c r="B240" s="101" t="s">
        <v>7</v>
      </c>
      <c r="C240" s="102" t="s">
        <v>68</v>
      </c>
      <c r="D240" s="125" t="s">
        <v>233</v>
      </c>
      <c r="E240" s="171" t="s">
        <v>132</v>
      </c>
      <c r="F240" s="172"/>
      <c r="G240" s="130" t="s">
        <v>8</v>
      </c>
      <c r="H240" s="97">
        <v>566300</v>
      </c>
      <c r="I240" s="103">
        <v>283100</v>
      </c>
      <c r="J240" s="104">
        <v>283200</v>
      </c>
      <c r="K240" s="119" t="str">
        <f t="shared" si="6"/>
        <v>00002030000000000500</v>
      </c>
      <c r="L240" s="107" t="s">
        <v>234</v>
      </c>
    </row>
    <row r="241" spans="1:12" s="85" customFormat="1" ht="12.75">
      <c r="A241" s="80" t="s">
        <v>224</v>
      </c>
      <c r="B241" s="79" t="s">
        <v>7</v>
      </c>
      <c r="C241" s="122" t="s">
        <v>68</v>
      </c>
      <c r="D241" s="126" t="s">
        <v>233</v>
      </c>
      <c r="E241" s="153" t="s">
        <v>132</v>
      </c>
      <c r="F241" s="209"/>
      <c r="G241" s="123" t="s">
        <v>225</v>
      </c>
      <c r="H241" s="81">
        <v>566300</v>
      </c>
      <c r="I241" s="82">
        <v>283100</v>
      </c>
      <c r="J241" s="83">
        <f>IF(IF(H241="",0,H241)=0,0,(IF(H241&gt;0,IF(I241&gt;H241,0,H241-I241),IF(I241&gt;H241,H241-I241,0))))</f>
        <v>283200</v>
      </c>
      <c r="K241" s="119" t="str">
        <f t="shared" si="6"/>
        <v>00002030000000000530</v>
      </c>
      <c r="L241" s="84" t="str">
        <f>C241&amp;D241&amp;E241&amp;F241&amp;G241</f>
        <v>00002030000000000530</v>
      </c>
    </row>
    <row r="242" spans="1:12" ht="22.5">
      <c r="A242" s="100" t="s">
        <v>235</v>
      </c>
      <c r="B242" s="101" t="s">
        <v>7</v>
      </c>
      <c r="C242" s="102" t="s">
        <v>68</v>
      </c>
      <c r="D242" s="125" t="s">
        <v>237</v>
      </c>
      <c r="E242" s="171" t="s">
        <v>132</v>
      </c>
      <c r="F242" s="172"/>
      <c r="G242" s="130" t="s">
        <v>68</v>
      </c>
      <c r="H242" s="97">
        <v>1845400</v>
      </c>
      <c r="I242" s="103">
        <v>398168.04</v>
      </c>
      <c r="J242" s="104">
        <v>1447231.96</v>
      </c>
      <c r="K242" s="119" t="str">
        <f t="shared" si="6"/>
        <v>00003000000000000000</v>
      </c>
      <c r="L242" s="107" t="s">
        <v>236</v>
      </c>
    </row>
    <row r="243" spans="1:12" ht="33.75">
      <c r="A243" s="100" t="s">
        <v>238</v>
      </c>
      <c r="B243" s="101" t="s">
        <v>7</v>
      </c>
      <c r="C243" s="102" t="s">
        <v>68</v>
      </c>
      <c r="D243" s="125" t="s">
        <v>240</v>
      </c>
      <c r="E243" s="171" t="s">
        <v>132</v>
      </c>
      <c r="F243" s="172"/>
      <c r="G243" s="130" t="s">
        <v>68</v>
      </c>
      <c r="H243" s="97">
        <v>1845400</v>
      </c>
      <c r="I243" s="103">
        <v>398168.04</v>
      </c>
      <c r="J243" s="104">
        <v>1447231.96</v>
      </c>
      <c r="K243" s="119" t="str">
        <f t="shared" si="6"/>
        <v>00003090000000000000</v>
      </c>
      <c r="L243" s="107" t="s">
        <v>239</v>
      </c>
    </row>
    <row r="244" spans="1:12" ht="56.25">
      <c r="A244" s="100" t="s">
        <v>137</v>
      </c>
      <c r="B244" s="101" t="s">
        <v>7</v>
      </c>
      <c r="C244" s="102" t="s">
        <v>68</v>
      </c>
      <c r="D244" s="125" t="s">
        <v>240</v>
      </c>
      <c r="E244" s="171" t="s">
        <v>132</v>
      </c>
      <c r="F244" s="172"/>
      <c r="G244" s="130" t="s">
        <v>139</v>
      </c>
      <c r="H244" s="97">
        <v>1104100</v>
      </c>
      <c r="I244" s="103">
        <v>396363.04</v>
      </c>
      <c r="J244" s="104">
        <v>707736.96</v>
      </c>
      <c r="K244" s="119" t="str">
        <f t="shared" si="6"/>
        <v>00003090000000000100</v>
      </c>
      <c r="L244" s="107" t="s">
        <v>241</v>
      </c>
    </row>
    <row r="245" spans="1:12" ht="22.5">
      <c r="A245" s="100" t="s">
        <v>140</v>
      </c>
      <c r="B245" s="101" t="s">
        <v>7</v>
      </c>
      <c r="C245" s="102" t="s">
        <v>68</v>
      </c>
      <c r="D245" s="125" t="s">
        <v>240</v>
      </c>
      <c r="E245" s="171" t="s">
        <v>132</v>
      </c>
      <c r="F245" s="172"/>
      <c r="G245" s="130" t="s">
        <v>142</v>
      </c>
      <c r="H245" s="97">
        <v>1104100</v>
      </c>
      <c r="I245" s="103">
        <v>396363.04</v>
      </c>
      <c r="J245" s="104">
        <v>707736.96</v>
      </c>
      <c r="K245" s="119" t="str">
        <f t="shared" si="6"/>
        <v>00003090000000000120</v>
      </c>
      <c r="L245" s="107" t="s">
        <v>242</v>
      </c>
    </row>
    <row r="246" spans="1:12" s="85" customFormat="1" ht="22.5">
      <c r="A246" s="80" t="s">
        <v>143</v>
      </c>
      <c r="B246" s="79" t="s">
        <v>7</v>
      </c>
      <c r="C246" s="122" t="s">
        <v>68</v>
      </c>
      <c r="D246" s="126" t="s">
        <v>240</v>
      </c>
      <c r="E246" s="153" t="s">
        <v>132</v>
      </c>
      <c r="F246" s="209"/>
      <c r="G246" s="123" t="s">
        <v>144</v>
      </c>
      <c r="H246" s="81">
        <v>838800</v>
      </c>
      <c r="I246" s="82">
        <v>301864.39</v>
      </c>
      <c r="J246" s="83">
        <f>IF(IF(H246="",0,H246)=0,0,(IF(H246&gt;0,IF(I246&gt;H246,0,H246-I246),IF(I246&gt;H246,H246-I246,0))))</f>
        <v>536935.61</v>
      </c>
      <c r="K246" s="119" t="str">
        <f t="shared" si="6"/>
        <v>00003090000000000121</v>
      </c>
      <c r="L246" s="84" t="str">
        <f>C246&amp;D246&amp;E246&amp;F246&amp;G246</f>
        <v>00003090000000000121</v>
      </c>
    </row>
    <row r="247" spans="1:12" s="85" customFormat="1" ht="33.75">
      <c r="A247" s="80" t="s">
        <v>145</v>
      </c>
      <c r="B247" s="79" t="s">
        <v>7</v>
      </c>
      <c r="C247" s="122" t="s">
        <v>68</v>
      </c>
      <c r="D247" s="126" t="s">
        <v>240</v>
      </c>
      <c r="E247" s="153" t="s">
        <v>132</v>
      </c>
      <c r="F247" s="209"/>
      <c r="G247" s="123" t="s">
        <v>146</v>
      </c>
      <c r="H247" s="81">
        <v>12000</v>
      </c>
      <c r="I247" s="82">
        <v>5812</v>
      </c>
      <c r="J247" s="83">
        <f>IF(IF(H247="",0,H247)=0,0,(IF(H247&gt;0,IF(I247&gt;H247,0,H247-I247),IF(I247&gt;H247,H247-I247,0))))</f>
        <v>6188</v>
      </c>
      <c r="K247" s="119" t="str">
        <f t="shared" si="6"/>
        <v>00003090000000000122</v>
      </c>
      <c r="L247" s="84" t="str">
        <f>C247&amp;D247&amp;E247&amp;F247&amp;G247</f>
        <v>00003090000000000122</v>
      </c>
    </row>
    <row r="248" spans="1:12" s="85" customFormat="1" ht="33.75">
      <c r="A248" s="80" t="s">
        <v>147</v>
      </c>
      <c r="B248" s="79" t="s">
        <v>7</v>
      </c>
      <c r="C248" s="122" t="s">
        <v>68</v>
      </c>
      <c r="D248" s="126" t="s">
        <v>240</v>
      </c>
      <c r="E248" s="153" t="s">
        <v>132</v>
      </c>
      <c r="F248" s="209"/>
      <c r="G248" s="123" t="s">
        <v>148</v>
      </c>
      <c r="H248" s="81">
        <v>253300</v>
      </c>
      <c r="I248" s="82">
        <v>88686.65</v>
      </c>
      <c r="J248" s="83">
        <f>IF(IF(H248="",0,H248)=0,0,(IF(H248&gt;0,IF(I248&gt;H248,0,H248-I248),IF(I248&gt;H248,H248-I248,0))))</f>
        <v>164613.35</v>
      </c>
      <c r="K248" s="119" t="str">
        <f t="shared" si="6"/>
        <v>00003090000000000129</v>
      </c>
      <c r="L248" s="84" t="str">
        <f>C248&amp;D248&amp;E248&amp;F248&amp;G248</f>
        <v>00003090000000000129</v>
      </c>
    </row>
    <row r="249" spans="1:12" ht="22.5">
      <c r="A249" s="100" t="s">
        <v>154</v>
      </c>
      <c r="B249" s="101" t="s">
        <v>7</v>
      </c>
      <c r="C249" s="102" t="s">
        <v>68</v>
      </c>
      <c r="D249" s="125" t="s">
        <v>240</v>
      </c>
      <c r="E249" s="171" t="s">
        <v>132</v>
      </c>
      <c r="F249" s="172"/>
      <c r="G249" s="130" t="s">
        <v>7</v>
      </c>
      <c r="H249" s="97">
        <v>521300</v>
      </c>
      <c r="I249" s="103">
        <v>1805</v>
      </c>
      <c r="J249" s="104">
        <v>519495</v>
      </c>
      <c r="K249" s="119" t="str">
        <f t="shared" si="6"/>
        <v>00003090000000000200</v>
      </c>
      <c r="L249" s="107" t="s">
        <v>243</v>
      </c>
    </row>
    <row r="250" spans="1:12" ht="22.5">
      <c r="A250" s="100" t="s">
        <v>156</v>
      </c>
      <c r="B250" s="101" t="s">
        <v>7</v>
      </c>
      <c r="C250" s="102" t="s">
        <v>68</v>
      </c>
      <c r="D250" s="125" t="s">
        <v>240</v>
      </c>
      <c r="E250" s="171" t="s">
        <v>132</v>
      </c>
      <c r="F250" s="172"/>
      <c r="G250" s="130" t="s">
        <v>158</v>
      </c>
      <c r="H250" s="97">
        <v>521300</v>
      </c>
      <c r="I250" s="103">
        <v>1805</v>
      </c>
      <c r="J250" s="104">
        <v>519495</v>
      </c>
      <c r="K250" s="119" t="str">
        <f t="shared" si="6"/>
        <v>00003090000000000240</v>
      </c>
      <c r="L250" s="107" t="s">
        <v>244</v>
      </c>
    </row>
    <row r="251" spans="1:12" s="85" customFormat="1" ht="12.75">
      <c r="A251" s="80" t="s">
        <v>159</v>
      </c>
      <c r="B251" s="79" t="s">
        <v>7</v>
      </c>
      <c r="C251" s="122" t="s">
        <v>68</v>
      </c>
      <c r="D251" s="126" t="s">
        <v>240</v>
      </c>
      <c r="E251" s="153" t="s">
        <v>132</v>
      </c>
      <c r="F251" s="209"/>
      <c r="G251" s="123" t="s">
        <v>160</v>
      </c>
      <c r="H251" s="81">
        <v>521300</v>
      </c>
      <c r="I251" s="82">
        <v>1805</v>
      </c>
      <c r="J251" s="83">
        <f>IF(IF(H251="",0,H251)=0,0,(IF(H251&gt;0,IF(I251&gt;H251,0,H251-I251),IF(I251&gt;H251,H251-I251,0))))</f>
        <v>519495</v>
      </c>
      <c r="K251" s="119" t="str">
        <f t="shared" si="6"/>
        <v>00003090000000000244</v>
      </c>
      <c r="L251" s="84" t="str">
        <f>C251&amp;D251&amp;E251&amp;F251&amp;G251</f>
        <v>00003090000000000244</v>
      </c>
    </row>
    <row r="252" spans="1:12" ht="22.5">
      <c r="A252" s="100" t="s">
        <v>245</v>
      </c>
      <c r="B252" s="101" t="s">
        <v>7</v>
      </c>
      <c r="C252" s="102" t="s">
        <v>68</v>
      </c>
      <c r="D252" s="125" t="s">
        <v>240</v>
      </c>
      <c r="E252" s="171" t="s">
        <v>132</v>
      </c>
      <c r="F252" s="172"/>
      <c r="G252" s="130" t="s">
        <v>247</v>
      </c>
      <c r="H252" s="97">
        <v>220000</v>
      </c>
      <c r="I252" s="103">
        <v>0</v>
      </c>
      <c r="J252" s="104">
        <v>220000</v>
      </c>
      <c r="K252" s="119" t="str">
        <f t="shared" si="6"/>
        <v>00003090000000000600</v>
      </c>
      <c r="L252" s="107" t="s">
        <v>246</v>
      </c>
    </row>
    <row r="253" spans="1:12" ht="12.75">
      <c r="A253" s="100" t="s">
        <v>248</v>
      </c>
      <c r="B253" s="101" t="s">
        <v>7</v>
      </c>
      <c r="C253" s="102" t="s">
        <v>68</v>
      </c>
      <c r="D253" s="125" t="s">
        <v>240</v>
      </c>
      <c r="E253" s="171" t="s">
        <v>132</v>
      </c>
      <c r="F253" s="172"/>
      <c r="G253" s="130" t="s">
        <v>250</v>
      </c>
      <c r="H253" s="97">
        <v>215000</v>
      </c>
      <c r="I253" s="103">
        <v>0</v>
      </c>
      <c r="J253" s="104">
        <v>215000</v>
      </c>
      <c r="K253" s="119" t="str">
        <f t="shared" si="6"/>
        <v>00003090000000000610</v>
      </c>
      <c r="L253" s="107" t="s">
        <v>249</v>
      </c>
    </row>
    <row r="254" spans="1:12" s="85" customFormat="1" ht="12.75">
      <c r="A254" s="80" t="s">
        <v>251</v>
      </c>
      <c r="B254" s="79" t="s">
        <v>7</v>
      </c>
      <c r="C254" s="122" t="s">
        <v>68</v>
      </c>
      <c r="D254" s="126" t="s">
        <v>240</v>
      </c>
      <c r="E254" s="153" t="s">
        <v>132</v>
      </c>
      <c r="F254" s="209"/>
      <c r="G254" s="123" t="s">
        <v>252</v>
      </c>
      <c r="H254" s="81">
        <v>215000</v>
      </c>
      <c r="I254" s="82">
        <v>0</v>
      </c>
      <c r="J254" s="83">
        <f>IF(IF(H254="",0,H254)=0,0,(IF(H254&gt;0,IF(I254&gt;H254,0,H254-I254),IF(I254&gt;H254,H254-I254,0))))</f>
        <v>215000</v>
      </c>
      <c r="K254" s="119" t="str">
        <f t="shared" si="6"/>
        <v>00003090000000000612</v>
      </c>
      <c r="L254" s="84" t="str">
        <f>C254&amp;D254&amp;E254&amp;F254&amp;G254</f>
        <v>00003090000000000612</v>
      </c>
    </row>
    <row r="255" spans="1:12" ht="12.75">
      <c r="A255" s="100" t="s">
        <v>253</v>
      </c>
      <c r="B255" s="101" t="s">
        <v>7</v>
      </c>
      <c r="C255" s="102" t="s">
        <v>68</v>
      </c>
      <c r="D255" s="125" t="s">
        <v>240</v>
      </c>
      <c r="E255" s="171" t="s">
        <v>132</v>
      </c>
      <c r="F255" s="172"/>
      <c r="G255" s="130" t="s">
        <v>13</v>
      </c>
      <c r="H255" s="97">
        <v>5000</v>
      </c>
      <c r="I255" s="103">
        <v>0</v>
      </c>
      <c r="J255" s="104">
        <v>5000</v>
      </c>
      <c r="K255" s="119" t="str">
        <f t="shared" si="6"/>
        <v>00003090000000000620</v>
      </c>
      <c r="L255" s="107" t="s">
        <v>254</v>
      </c>
    </row>
    <row r="256" spans="1:12" s="85" customFormat="1" ht="12.75">
      <c r="A256" s="80" t="s">
        <v>255</v>
      </c>
      <c r="B256" s="79" t="s">
        <v>7</v>
      </c>
      <c r="C256" s="122" t="s">
        <v>68</v>
      </c>
      <c r="D256" s="126" t="s">
        <v>240</v>
      </c>
      <c r="E256" s="153" t="s">
        <v>132</v>
      </c>
      <c r="F256" s="209"/>
      <c r="G256" s="123" t="s">
        <v>256</v>
      </c>
      <c r="H256" s="81">
        <v>5000</v>
      </c>
      <c r="I256" s="82">
        <v>0</v>
      </c>
      <c r="J256" s="83">
        <f>IF(IF(H256="",0,H256)=0,0,(IF(H256&gt;0,IF(I256&gt;H256,0,H256-I256),IF(I256&gt;H256,H256-I256,0))))</f>
        <v>5000</v>
      </c>
      <c r="K256" s="119" t="str">
        <f t="shared" si="6"/>
        <v>00003090000000000622</v>
      </c>
      <c r="L256" s="84" t="str">
        <f>C256&amp;D256&amp;E256&amp;F256&amp;G256</f>
        <v>00003090000000000622</v>
      </c>
    </row>
    <row r="257" spans="1:12" ht="12.75">
      <c r="A257" s="100" t="s">
        <v>257</v>
      </c>
      <c r="B257" s="101" t="s">
        <v>7</v>
      </c>
      <c r="C257" s="102" t="s">
        <v>68</v>
      </c>
      <c r="D257" s="125" t="s">
        <v>259</v>
      </c>
      <c r="E257" s="171" t="s">
        <v>132</v>
      </c>
      <c r="F257" s="172"/>
      <c r="G257" s="130" t="s">
        <v>68</v>
      </c>
      <c r="H257" s="97">
        <v>16965374.45</v>
      </c>
      <c r="I257" s="103">
        <v>2047594.76</v>
      </c>
      <c r="J257" s="104">
        <v>14917779.69</v>
      </c>
      <c r="K257" s="119" t="str">
        <f t="shared" si="6"/>
        <v>00004000000000000000</v>
      </c>
      <c r="L257" s="107" t="s">
        <v>258</v>
      </c>
    </row>
    <row r="258" spans="1:12" ht="12.75">
      <c r="A258" s="100" t="s">
        <v>260</v>
      </c>
      <c r="B258" s="101" t="s">
        <v>7</v>
      </c>
      <c r="C258" s="102" t="s">
        <v>68</v>
      </c>
      <c r="D258" s="125" t="s">
        <v>262</v>
      </c>
      <c r="E258" s="171" t="s">
        <v>132</v>
      </c>
      <c r="F258" s="172"/>
      <c r="G258" s="130" t="s">
        <v>68</v>
      </c>
      <c r="H258" s="97">
        <v>283100</v>
      </c>
      <c r="I258" s="103">
        <v>0</v>
      </c>
      <c r="J258" s="104">
        <v>283100</v>
      </c>
      <c r="K258" s="119" t="str">
        <f t="shared" si="6"/>
        <v>00004050000000000000</v>
      </c>
      <c r="L258" s="107" t="s">
        <v>261</v>
      </c>
    </row>
    <row r="259" spans="1:12" ht="22.5">
      <c r="A259" s="100" t="s">
        <v>154</v>
      </c>
      <c r="B259" s="101" t="s">
        <v>7</v>
      </c>
      <c r="C259" s="102" t="s">
        <v>68</v>
      </c>
      <c r="D259" s="125" t="s">
        <v>262</v>
      </c>
      <c r="E259" s="171" t="s">
        <v>132</v>
      </c>
      <c r="F259" s="172"/>
      <c r="G259" s="130" t="s">
        <v>7</v>
      </c>
      <c r="H259" s="97">
        <v>283100</v>
      </c>
      <c r="I259" s="103">
        <v>0</v>
      </c>
      <c r="J259" s="104">
        <v>283100</v>
      </c>
      <c r="K259" s="119" t="str">
        <f t="shared" si="6"/>
        <v>00004050000000000200</v>
      </c>
      <c r="L259" s="107" t="s">
        <v>263</v>
      </c>
    </row>
    <row r="260" spans="1:12" ht="22.5">
      <c r="A260" s="100" t="s">
        <v>156</v>
      </c>
      <c r="B260" s="101" t="s">
        <v>7</v>
      </c>
      <c r="C260" s="102" t="s">
        <v>68</v>
      </c>
      <c r="D260" s="125" t="s">
        <v>262</v>
      </c>
      <c r="E260" s="171" t="s">
        <v>132</v>
      </c>
      <c r="F260" s="172"/>
      <c r="G260" s="130" t="s">
        <v>158</v>
      </c>
      <c r="H260" s="97">
        <v>283100</v>
      </c>
      <c r="I260" s="103">
        <v>0</v>
      </c>
      <c r="J260" s="104">
        <v>283100</v>
      </c>
      <c r="K260" s="119" t="str">
        <f t="shared" si="6"/>
        <v>00004050000000000240</v>
      </c>
      <c r="L260" s="107" t="s">
        <v>264</v>
      </c>
    </row>
    <row r="261" spans="1:12" s="85" customFormat="1" ht="12.75">
      <c r="A261" s="80" t="s">
        <v>159</v>
      </c>
      <c r="B261" s="79" t="s">
        <v>7</v>
      </c>
      <c r="C261" s="122" t="s">
        <v>68</v>
      </c>
      <c r="D261" s="126" t="s">
        <v>262</v>
      </c>
      <c r="E261" s="153" t="s">
        <v>132</v>
      </c>
      <c r="F261" s="209"/>
      <c r="G261" s="123" t="s">
        <v>160</v>
      </c>
      <c r="H261" s="81">
        <v>283100</v>
      </c>
      <c r="I261" s="82">
        <v>0</v>
      </c>
      <c r="J261" s="83">
        <f>IF(IF(H261="",0,H261)=0,0,(IF(H261&gt;0,IF(I261&gt;H261,0,H261-I261),IF(I261&gt;H261,H261-I261,0))))</f>
        <v>283100</v>
      </c>
      <c r="K261" s="119" t="str">
        <f t="shared" si="6"/>
        <v>00004050000000000244</v>
      </c>
      <c r="L261" s="84" t="str">
        <f>C261&amp;D261&amp;E261&amp;F261&amp;G261</f>
        <v>00004050000000000244</v>
      </c>
    </row>
    <row r="262" spans="1:12" ht="12.75">
      <c r="A262" s="100" t="s">
        <v>265</v>
      </c>
      <c r="B262" s="101" t="s">
        <v>7</v>
      </c>
      <c r="C262" s="102" t="s">
        <v>68</v>
      </c>
      <c r="D262" s="125" t="s">
        <v>267</v>
      </c>
      <c r="E262" s="171" t="s">
        <v>132</v>
      </c>
      <c r="F262" s="172"/>
      <c r="G262" s="130" t="s">
        <v>68</v>
      </c>
      <c r="H262" s="97">
        <v>6313900</v>
      </c>
      <c r="I262" s="103">
        <v>1716362.99</v>
      </c>
      <c r="J262" s="104">
        <v>4597537.01</v>
      </c>
      <c r="K262" s="119" t="str">
        <f t="shared" si="6"/>
        <v>00004080000000000000</v>
      </c>
      <c r="L262" s="107" t="s">
        <v>266</v>
      </c>
    </row>
    <row r="263" spans="1:12" ht="22.5">
      <c r="A263" s="100" t="s">
        <v>154</v>
      </c>
      <c r="B263" s="101" t="s">
        <v>7</v>
      </c>
      <c r="C263" s="102" t="s">
        <v>68</v>
      </c>
      <c r="D263" s="125" t="s">
        <v>267</v>
      </c>
      <c r="E263" s="171" t="s">
        <v>132</v>
      </c>
      <c r="F263" s="172"/>
      <c r="G263" s="130" t="s">
        <v>7</v>
      </c>
      <c r="H263" s="97">
        <v>6313900</v>
      </c>
      <c r="I263" s="103">
        <v>1716362.99</v>
      </c>
      <c r="J263" s="104">
        <v>4597537.01</v>
      </c>
      <c r="K263" s="119" t="str">
        <f t="shared" si="6"/>
        <v>00004080000000000200</v>
      </c>
      <c r="L263" s="107" t="s">
        <v>268</v>
      </c>
    </row>
    <row r="264" spans="1:12" ht="22.5">
      <c r="A264" s="100" t="s">
        <v>156</v>
      </c>
      <c r="B264" s="101" t="s">
        <v>7</v>
      </c>
      <c r="C264" s="102" t="s">
        <v>68</v>
      </c>
      <c r="D264" s="125" t="s">
        <v>267</v>
      </c>
      <c r="E264" s="171" t="s">
        <v>132</v>
      </c>
      <c r="F264" s="172"/>
      <c r="G264" s="130" t="s">
        <v>158</v>
      </c>
      <c r="H264" s="97">
        <v>6313900</v>
      </c>
      <c r="I264" s="103">
        <v>1716362.99</v>
      </c>
      <c r="J264" s="104">
        <v>4597537.01</v>
      </c>
      <c r="K264" s="119" t="str">
        <f t="shared" si="6"/>
        <v>00004080000000000240</v>
      </c>
      <c r="L264" s="107" t="s">
        <v>269</v>
      </c>
    </row>
    <row r="265" spans="1:12" s="85" customFormat="1" ht="12.75">
      <c r="A265" s="80" t="s">
        <v>159</v>
      </c>
      <c r="B265" s="79" t="s">
        <v>7</v>
      </c>
      <c r="C265" s="122" t="s">
        <v>68</v>
      </c>
      <c r="D265" s="126" t="s">
        <v>267</v>
      </c>
      <c r="E265" s="153" t="s">
        <v>132</v>
      </c>
      <c r="F265" s="209"/>
      <c r="G265" s="123" t="s">
        <v>160</v>
      </c>
      <c r="H265" s="81">
        <v>6313900</v>
      </c>
      <c r="I265" s="82">
        <v>1716362.99</v>
      </c>
      <c r="J265" s="83">
        <f>IF(IF(H265="",0,H265)=0,0,(IF(H265&gt;0,IF(I265&gt;H265,0,H265-I265),IF(I265&gt;H265,H265-I265,0))))</f>
        <v>4597537.01</v>
      </c>
      <c r="K265" s="119" t="str">
        <f t="shared" si="6"/>
        <v>00004080000000000244</v>
      </c>
      <c r="L265" s="84" t="str">
        <f>C265&amp;D265&amp;E265&amp;F265&amp;G265</f>
        <v>00004080000000000244</v>
      </c>
    </row>
    <row r="266" spans="1:12" ht="12.75">
      <c r="A266" s="100" t="s">
        <v>270</v>
      </c>
      <c r="B266" s="101" t="s">
        <v>7</v>
      </c>
      <c r="C266" s="102" t="s">
        <v>68</v>
      </c>
      <c r="D266" s="125" t="s">
        <v>272</v>
      </c>
      <c r="E266" s="171" t="s">
        <v>132</v>
      </c>
      <c r="F266" s="172"/>
      <c r="G266" s="130" t="s">
        <v>68</v>
      </c>
      <c r="H266" s="97">
        <v>9354374.45</v>
      </c>
      <c r="I266" s="103">
        <v>266398.44</v>
      </c>
      <c r="J266" s="104">
        <v>9087976.01</v>
      </c>
      <c r="K266" s="119" t="str">
        <f t="shared" si="6"/>
        <v>00004090000000000000</v>
      </c>
      <c r="L266" s="107" t="s">
        <v>271</v>
      </c>
    </row>
    <row r="267" spans="1:12" ht="22.5">
      <c r="A267" s="100" t="s">
        <v>154</v>
      </c>
      <c r="B267" s="101" t="s">
        <v>7</v>
      </c>
      <c r="C267" s="102" t="s">
        <v>68</v>
      </c>
      <c r="D267" s="125" t="s">
        <v>272</v>
      </c>
      <c r="E267" s="171" t="s">
        <v>132</v>
      </c>
      <c r="F267" s="172"/>
      <c r="G267" s="130" t="s">
        <v>7</v>
      </c>
      <c r="H267" s="97">
        <v>9354374.45</v>
      </c>
      <c r="I267" s="103">
        <v>266398.44</v>
      </c>
      <c r="J267" s="104">
        <v>9087976.01</v>
      </c>
      <c r="K267" s="119" t="str">
        <f t="shared" si="6"/>
        <v>00004090000000000200</v>
      </c>
      <c r="L267" s="107" t="s">
        <v>273</v>
      </c>
    </row>
    <row r="268" spans="1:12" ht="22.5">
      <c r="A268" s="100" t="s">
        <v>156</v>
      </c>
      <c r="B268" s="101" t="s">
        <v>7</v>
      </c>
      <c r="C268" s="102" t="s">
        <v>68</v>
      </c>
      <c r="D268" s="125" t="s">
        <v>272</v>
      </c>
      <c r="E268" s="171" t="s">
        <v>132</v>
      </c>
      <c r="F268" s="172"/>
      <c r="G268" s="130" t="s">
        <v>158</v>
      </c>
      <c r="H268" s="97">
        <v>9354374.45</v>
      </c>
      <c r="I268" s="103">
        <v>266398.44</v>
      </c>
      <c r="J268" s="104">
        <v>9087976.01</v>
      </c>
      <c r="K268" s="119" t="str">
        <f t="shared" si="6"/>
        <v>00004090000000000240</v>
      </c>
      <c r="L268" s="107" t="s">
        <v>274</v>
      </c>
    </row>
    <row r="269" spans="1:12" s="85" customFormat="1" ht="12.75">
      <c r="A269" s="80" t="s">
        <v>159</v>
      </c>
      <c r="B269" s="79" t="s">
        <v>7</v>
      </c>
      <c r="C269" s="122" t="s">
        <v>68</v>
      </c>
      <c r="D269" s="126" t="s">
        <v>272</v>
      </c>
      <c r="E269" s="153" t="s">
        <v>132</v>
      </c>
      <c r="F269" s="209"/>
      <c r="G269" s="123" t="s">
        <v>160</v>
      </c>
      <c r="H269" s="81">
        <v>9354374.45</v>
      </c>
      <c r="I269" s="82">
        <v>266398.44</v>
      </c>
      <c r="J269" s="83">
        <f>IF(IF(H269="",0,H269)=0,0,(IF(H269&gt;0,IF(I269&gt;H269,0,H269-I269),IF(I269&gt;H269,H269-I269,0))))</f>
        <v>9087976.01</v>
      </c>
      <c r="K269" s="119" t="str">
        <f t="shared" si="6"/>
        <v>00004090000000000244</v>
      </c>
      <c r="L269" s="84" t="str">
        <f>C269&amp;D269&amp;E269&amp;F269&amp;G269</f>
        <v>00004090000000000244</v>
      </c>
    </row>
    <row r="270" spans="1:12" ht="12.75">
      <c r="A270" s="100" t="s">
        <v>275</v>
      </c>
      <c r="B270" s="101" t="s">
        <v>7</v>
      </c>
      <c r="C270" s="102" t="s">
        <v>68</v>
      </c>
      <c r="D270" s="125" t="s">
        <v>277</v>
      </c>
      <c r="E270" s="171" t="s">
        <v>132</v>
      </c>
      <c r="F270" s="172"/>
      <c r="G270" s="130" t="s">
        <v>68</v>
      </c>
      <c r="H270" s="97">
        <v>1014000</v>
      </c>
      <c r="I270" s="103">
        <v>64833.33</v>
      </c>
      <c r="J270" s="104">
        <v>949166.67</v>
      </c>
      <c r="K270" s="119" t="str">
        <f t="shared" si="6"/>
        <v>00004120000000000000</v>
      </c>
      <c r="L270" s="107" t="s">
        <v>276</v>
      </c>
    </row>
    <row r="271" spans="1:12" ht="22.5">
      <c r="A271" s="100" t="s">
        <v>154</v>
      </c>
      <c r="B271" s="101" t="s">
        <v>7</v>
      </c>
      <c r="C271" s="102" t="s">
        <v>68</v>
      </c>
      <c r="D271" s="125" t="s">
        <v>277</v>
      </c>
      <c r="E271" s="171" t="s">
        <v>132</v>
      </c>
      <c r="F271" s="172"/>
      <c r="G271" s="130" t="s">
        <v>7</v>
      </c>
      <c r="H271" s="97">
        <v>544000</v>
      </c>
      <c r="I271" s="103">
        <v>64833.33</v>
      </c>
      <c r="J271" s="104">
        <v>479166.67</v>
      </c>
      <c r="K271" s="119" t="str">
        <f t="shared" si="6"/>
        <v>00004120000000000200</v>
      </c>
      <c r="L271" s="107" t="s">
        <v>278</v>
      </c>
    </row>
    <row r="272" spans="1:12" ht="22.5">
      <c r="A272" s="100" t="s">
        <v>156</v>
      </c>
      <c r="B272" s="101" t="s">
        <v>7</v>
      </c>
      <c r="C272" s="102" t="s">
        <v>68</v>
      </c>
      <c r="D272" s="125" t="s">
        <v>277</v>
      </c>
      <c r="E272" s="171" t="s">
        <v>132</v>
      </c>
      <c r="F272" s="172"/>
      <c r="G272" s="130" t="s">
        <v>158</v>
      </c>
      <c r="H272" s="97">
        <v>544000</v>
      </c>
      <c r="I272" s="103">
        <v>64833.33</v>
      </c>
      <c r="J272" s="104">
        <v>479166.67</v>
      </c>
      <c r="K272" s="119" t="str">
        <f t="shared" si="6"/>
        <v>00004120000000000240</v>
      </c>
      <c r="L272" s="107" t="s">
        <v>279</v>
      </c>
    </row>
    <row r="273" spans="1:12" s="85" customFormat="1" ht="12.75">
      <c r="A273" s="80" t="s">
        <v>159</v>
      </c>
      <c r="B273" s="79" t="s">
        <v>7</v>
      </c>
      <c r="C273" s="122" t="s">
        <v>68</v>
      </c>
      <c r="D273" s="126" t="s">
        <v>277</v>
      </c>
      <c r="E273" s="153" t="s">
        <v>132</v>
      </c>
      <c r="F273" s="209"/>
      <c r="G273" s="123" t="s">
        <v>160</v>
      </c>
      <c r="H273" s="81">
        <v>544000</v>
      </c>
      <c r="I273" s="82">
        <v>64833.33</v>
      </c>
      <c r="J273" s="83">
        <f>IF(IF(H273="",0,H273)=0,0,(IF(H273&gt;0,IF(I273&gt;H273,0,H273-I273),IF(I273&gt;H273,H273-I273,0))))</f>
        <v>479166.67</v>
      </c>
      <c r="K273" s="119" t="str">
        <f t="shared" si="6"/>
        <v>00004120000000000244</v>
      </c>
      <c r="L273" s="84" t="str">
        <f>C273&amp;D273&amp;E273&amp;F273&amp;G273</f>
        <v>00004120000000000244</v>
      </c>
    </row>
    <row r="274" spans="1:12" ht="12.75">
      <c r="A274" s="100" t="s">
        <v>161</v>
      </c>
      <c r="B274" s="101" t="s">
        <v>7</v>
      </c>
      <c r="C274" s="102" t="s">
        <v>68</v>
      </c>
      <c r="D274" s="125" t="s">
        <v>277</v>
      </c>
      <c r="E274" s="171" t="s">
        <v>132</v>
      </c>
      <c r="F274" s="172"/>
      <c r="G274" s="130" t="s">
        <v>163</v>
      </c>
      <c r="H274" s="97">
        <v>470000</v>
      </c>
      <c r="I274" s="103">
        <v>0</v>
      </c>
      <c r="J274" s="104">
        <v>470000</v>
      </c>
      <c r="K274" s="119" t="str">
        <f t="shared" si="6"/>
        <v>00004120000000000800</v>
      </c>
      <c r="L274" s="107" t="s">
        <v>280</v>
      </c>
    </row>
    <row r="275" spans="1:12" ht="45">
      <c r="A275" s="100" t="s">
        <v>281</v>
      </c>
      <c r="B275" s="101" t="s">
        <v>7</v>
      </c>
      <c r="C275" s="102" t="s">
        <v>68</v>
      </c>
      <c r="D275" s="125" t="s">
        <v>277</v>
      </c>
      <c r="E275" s="171" t="s">
        <v>132</v>
      </c>
      <c r="F275" s="172"/>
      <c r="G275" s="130" t="s">
        <v>283</v>
      </c>
      <c r="H275" s="97">
        <v>470000</v>
      </c>
      <c r="I275" s="103">
        <v>0</v>
      </c>
      <c r="J275" s="104">
        <v>470000</v>
      </c>
      <c r="K275" s="119" t="str">
        <f t="shared" si="6"/>
        <v>00004120000000000810</v>
      </c>
      <c r="L275" s="107" t="s">
        <v>282</v>
      </c>
    </row>
    <row r="276" spans="1:12" s="85" customFormat="1" ht="45">
      <c r="A276" s="80" t="s">
        <v>284</v>
      </c>
      <c r="B276" s="79" t="s">
        <v>7</v>
      </c>
      <c r="C276" s="122" t="s">
        <v>68</v>
      </c>
      <c r="D276" s="126" t="s">
        <v>277</v>
      </c>
      <c r="E276" s="153" t="s">
        <v>132</v>
      </c>
      <c r="F276" s="209"/>
      <c r="G276" s="123" t="s">
        <v>285</v>
      </c>
      <c r="H276" s="81">
        <v>470000</v>
      </c>
      <c r="I276" s="82">
        <v>0</v>
      </c>
      <c r="J276" s="83">
        <f>IF(IF(H276="",0,H276)=0,0,(IF(H276&gt;0,IF(I276&gt;H276,0,H276-I276),IF(I276&gt;H276,H276-I276,0))))</f>
        <v>470000</v>
      </c>
      <c r="K276" s="119" t="str">
        <f t="shared" si="6"/>
        <v>00004120000000000812</v>
      </c>
      <c r="L276" s="84" t="str">
        <f>C276&amp;D276&amp;E276&amp;F276&amp;G276</f>
        <v>00004120000000000812</v>
      </c>
    </row>
    <row r="277" spans="1:12" ht="12.75">
      <c r="A277" s="100" t="s">
        <v>286</v>
      </c>
      <c r="B277" s="101" t="s">
        <v>7</v>
      </c>
      <c r="C277" s="102" t="s">
        <v>68</v>
      </c>
      <c r="D277" s="125" t="s">
        <v>288</v>
      </c>
      <c r="E277" s="171" t="s">
        <v>132</v>
      </c>
      <c r="F277" s="172"/>
      <c r="G277" s="130" t="s">
        <v>68</v>
      </c>
      <c r="H277" s="97">
        <v>8385600.58</v>
      </c>
      <c r="I277" s="103">
        <v>2760784.28</v>
      </c>
      <c r="J277" s="104">
        <v>5624816.3</v>
      </c>
      <c r="K277" s="119" t="str">
        <f t="shared" si="6"/>
        <v>00005000000000000000</v>
      </c>
      <c r="L277" s="107" t="s">
        <v>287</v>
      </c>
    </row>
    <row r="278" spans="1:12" ht="12.75">
      <c r="A278" s="100" t="s">
        <v>289</v>
      </c>
      <c r="B278" s="101" t="s">
        <v>7</v>
      </c>
      <c r="C278" s="102" t="s">
        <v>68</v>
      </c>
      <c r="D278" s="125" t="s">
        <v>291</v>
      </c>
      <c r="E278" s="171" t="s">
        <v>132</v>
      </c>
      <c r="F278" s="172"/>
      <c r="G278" s="130" t="s">
        <v>68</v>
      </c>
      <c r="H278" s="97">
        <v>82270.86</v>
      </c>
      <c r="I278" s="103">
        <v>71239.28</v>
      </c>
      <c r="J278" s="104">
        <v>11031.58</v>
      </c>
      <c r="K278" s="119" t="str">
        <f t="shared" si="6"/>
        <v>00005010000000000000</v>
      </c>
      <c r="L278" s="107" t="s">
        <v>290</v>
      </c>
    </row>
    <row r="279" spans="1:12" ht="22.5">
      <c r="A279" s="100" t="s">
        <v>154</v>
      </c>
      <c r="B279" s="101" t="s">
        <v>7</v>
      </c>
      <c r="C279" s="102" t="s">
        <v>68</v>
      </c>
      <c r="D279" s="125" t="s">
        <v>291</v>
      </c>
      <c r="E279" s="171" t="s">
        <v>132</v>
      </c>
      <c r="F279" s="172"/>
      <c r="G279" s="130" t="s">
        <v>7</v>
      </c>
      <c r="H279" s="97">
        <v>72737.74</v>
      </c>
      <c r="I279" s="103">
        <v>61706.16</v>
      </c>
      <c r="J279" s="104">
        <v>11031.58</v>
      </c>
      <c r="K279" s="119" t="str">
        <f t="shared" si="6"/>
        <v>00005010000000000200</v>
      </c>
      <c r="L279" s="107" t="s">
        <v>292</v>
      </c>
    </row>
    <row r="280" spans="1:12" ht="22.5">
      <c r="A280" s="100" t="s">
        <v>156</v>
      </c>
      <c r="B280" s="101" t="s">
        <v>7</v>
      </c>
      <c r="C280" s="102" t="s">
        <v>68</v>
      </c>
      <c r="D280" s="125" t="s">
        <v>291</v>
      </c>
      <c r="E280" s="171" t="s">
        <v>132</v>
      </c>
      <c r="F280" s="172"/>
      <c r="G280" s="130" t="s">
        <v>158</v>
      </c>
      <c r="H280" s="97">
        <v>72737.74</v>
      </c>
      <c r="I280" s="103">
        <v>61706.16</v>
      </c>
      <c r="J280" s="104">
        <v>11031.58</v>
      </c>
      <c r="K280" s="119" t="str">
        <f t="shared" si="6"/>
        <v>00005010000000000240</v>
      </c>
      <c r="L280" s="107" t="s">
        <v>293</v>
      </c>
    </row>
    <row r="281" spans="1:12" s="85" customFormat="1" ht="12.75">
      <c r="A281" s="80" t="s">
        <v>159</v>
      </c>
      <c r="B281" s="79" t="s">
        <v>7</v>
      </c>
      <c r="C281" s="122" t="s">
        <v>68</v>
      </c>
      <c r="D281" s="126" t="s">
        <v>291</v>
      </c>
      <c r="E281" s="153" t="s">
        <v>132</v>
      </c>
      <c r="F281" s="209"/>
      <c r="G281" s="123" t="s">
        <v>160</v>
      </c>
      <c r="H281" s="81">
        <v>72737.74</v>
      </c>
      <c r="I281" s="82">
        <v>61706.16</v>
      </c>
      <c r="J281" s="83">
        <f>IF(IF(H281="",0,H281)=0,0,(IF(H281&gt;0,IF(I281&gt;H281,0,H281-I281),IF(I281&gt;H281,H281-I281,0))))</f>
        <v>11031.58</v>
      </c>
      <c r="K281" s="119" t="str">
        <f t="shared" si="6"/>
        <v>00005010000000000244</v>
      </c>
      <c r="L281" s="84" t="str">
        <f>C281&amp;D281&amp;E281&amp;F281&amp;G281</f>
        <v>00005010000000000244</v>
      </c>
    </row>
    <row r="282" spans="1:12" ht="12.75">
      <c r="A282" s="100" t="s">
        <v>161</v>
      </c>
      <c r="B282" s="101" t="s">
        <v>7</v>
      </c>
      <c r="C282" s="102" t="s">
        <v>68</v>
      </c>
      <c r="D282" s="125" t="s">
        <v>291</v>
      </c>
      <c r="E282" s="171" t="s">
        <v>132</v>
      </c>
      <c r="F282" s="172"/>
      <c r="G282" s="130" t="s">
        <v>163</v>
      </c>
      <c r="H282" s="97">
        <v>9533.12</v>
      </c>
      <c r="I282" s="103">
        <v>9533.12</v>
      </c>
      <c r="J282" s="104">
        <v>0</v>
      </c>
      <c r="K282" s="119" t="str">
        <f t="shared" si="6"/>
        <v>00005010000000000800</v>
      </c>
      <c r="L282" s="107" t="s">
        <v>294</v>
      </c>
    </row>
    <row r="283" spans="1:12" ht="12.75">
      <c r="A283" s="100" t="s">
        <v>181</v>
      </c>
      <c r="B283" s="101" t="s">
        <v>7</v>
      </c>
      <c r="C283" s="102" t="s">
        <v>68</v>
      </c>
      <c r="D283" s="125" t="s">
        <v>291</v>
      </c>
      <c r="E283" s="171" t="s">
        <v>132</v>
      </c>
      <c r="F283" s="172"/>
      <c r="G283" s="130" t="s">
        <v>183</v>
      </c>
      <c r="H283" s="97">
        <v>9533.12</v>
      </c>
      <c r="I283" s="103">
        <v>9533.12</v>
      </c>
      <c r="J283" s="104">
        <v>0</v>
      </c>
      <c r="K283" s="119" t="str">
        <f t="shared" si="6"/>
        <v>00005010000000000830</v>
      </c>
      <c r="L283" s="107" t="s">
        <v>295</v>
      </c>
    </row>
    <row r="284" spans="1:12" s="85" customFormat="1" ht="22.5">
      <c r="A284" s="80" t="s">
        <v>184</v>
      </c>
      <c r="B284" s="79" t="s">
        <v>7</v>
      </c>
      <c r="C284" s="122" t="s">
        <v>68</v>
      </c>
      <c r="D284" s="126" t="s">
        <v>291</v>
      </c>
      <c r="E284" s="153" t="s">
        <v>132</v>
      </c>
      <c r="F284" s="209"/>
      <c r="G284" s="123" t="s">
        <v>185</v>
      </c>
      <c r="H284" s="81">
        <v>9533.12</v>
      </c>
      <c r="I284" s="82">
        <v>9533.12</v>
      </c>
      <c r="J284" s="83">
        <f>IF(IF(H284="",0,H284)=0,0,(IF(H284&gt;0,IF(I284&gt;H284,0,H284-I284),IF(I284&gt;H284,H284-I284,0))))</f>
        <v>0</v>
      </c>
      <c r="K284" s="119" t="str">
        <f t="shared" si="6"/>
        <v>00005010000000000831</v>
      </c>
      <c r="L284" s="84" t="str">
        <f>C284&amp;D284&amp;E284&amp;F284&amp;G284</f>
        <v>00005010000000000831</v>
      </c>
    </row>
    <row r="285" spans="1:12" ht="12.75">
      <c r="A285" s="100" t="s">
        <v>296</v>
      </c>
      <c r="B285" s="101" t="s">
        <v>7</v>
      </c>
      <c r="C285" s="102" t="s">
        <v>68</v>
      </c>
      <c r="D285" s="125" t="s">
        <v>298</v>
      </c>
      <c r="E285" s="171" t="s">
        <v>132</v>
      </c>
      <c r="F285" s="172"/>
      <c r="G285" s="130" t="s">
        <v>68</v>
      </c>
      <c r="H285" s="97">
        <v>950986.72</v>
      </c>
      <c r="I285" s="103">
        <v>0</v>
      </c>
      <c r="J285" s="104">
        <v>950986.72</v>
      </c>
      <c r="K285" s="119" t="str">
        <f t="shared" si="6"/>
        <v>00005020000000000000</v>
      </c>
      <c r="L285" s="107" t="s">
        <v>297</v>
      </c>
    </row>
    <row r="286" spans="1:12" ht="22.5">
      <c r="A286" s="100" t="s">
        <v>154</v>
      </c>
      <c r="B286" s="101" t="s">
        <v>7</v>
      </c>
      <c r="C286" s="102" t="s">
        <v>68</v>
      </c>
      <c r="D286" s="125" t="s">
        <v>298</v>
      </c>
      <c r="E286" s="171" t="s">
        <v>132</v>
      </c>
      <c r="F286" s="172"/>
      <c r="G286" s="130" t="s">
        <v>7</v>
      </c>
      <c r="H286" s="97">
        <v>375486.72</v>
      </c>
      <c r="I286" s="103">
        <v>0</v>
      </c>
      <c r="J286" s="104">
        <v>375486.72</v>
      </c>
      <c r="K286" s="119" t="str">
        <f t="shared" si="6"/>
        <v>00005020000000000200</v>
      </c>
      <c r="L286" s="107" t="s">
        <v>299</v>
      </c>
    </row>
    <row r="287" spans="1:12" ht="22.5">
      <c r="A287" s="100" t="s">
        <v>156</v>
      </c>
      <c r="B287" s="101" t="s">
        <v>7</v>
      </c>
      <c r="C287" s="102" t="s">
        <v>68</v>
      </c>
      <c r="D287" s="125" t="s">
        <v>298</v>
      </c>
      <c r="E287" s="171" t="s">
        <v>132</v>
      </c>
      <c r="F287" s="172"/>
      <c r="G287" s="130" t="s">
        <v>158</v>
      </c>
      <c r="H287" s="97">
        <v>375486.72</v>
      </c>
      <c r="I287" s="103">
        <v>0</v>
      </c>
      <c r="J287" s="104">
        <v>375486.72</v>
      </c>
      <c r="K287" s="119" t="str">
        <f t="shared" si="6"/>
        <v>00005020000000000240</v>
      </c>
      <c r="L287" s="107" t="s">
        <v>300</v>
      </c>
    </row>
    <row r="288" spans="1:12" s="85" customFormat="1" ht="12.75">
      <c r="A288" s="80" t="s">
        <v>159</v>
      </c>
      <c r="B288" s="79" t="s">
        <v>7</v>
      </c>
      <c r="C288" s="122" t="s">
        <v>68</v>
      </c>
      <c r="D288" s="126" t="s">
        <v>298</v>
      </c>
      <c r="E288" s="153" t="s">
        <v>132</v>
      </c>
      <c r="F288" s="209"/>
      <c r="G288" s="123" t="s">
        <v>160</v>
      </c>
      <c r="H288" s="81">
        <v>375486.72</v>
      </c>
      <c r="I288" s="82">
        <v>0</v>
      </c>
      <c r="J288" s="83">
        <f>IF(IF(H288="",0,H288)=0,0,(IF(H288&gt;0,IF(I288&gt;H288,0,H288-I288),IF(I288&gt;H288,H288-I288,0))))</f>
        <v>375486.72</v>
      </c>
      <c r="K288" s="119" t="str">
        <f t="shared" si="6"/>
        <v>00005020000000000244</v>
      </c>
      <c r="L288" s="84" t="str">
        <f>C288&amp;D288&amp;E288&amp;F288&amp;G288</f>
        <v>00005020000000000244</v>
      </c>
    </row>
    <row r="289" spans="1:12" ht="22.5">
      <c r="A289" s="100" t="s">
        <v>301</v>
      </c>
      <c r="B289" s="101" t="s">
        <v>7</v>
      </c>
      <c r="C289" s="102" t="s">
        <v>68</v>
      </c>
      <c r="D289" s="125" t="s">
        <v>298</v>
      </c>
      <c r="E289" s="171" t="s">
        <v>132</v>
      </c>
      <c r="F289" s="172"/>
      <c r="G289" s="130" t="s">
        <v>303</v>
      </c>
      <c r="H289" s="97">
        <v>560000</v>
      </c>
      <c r="I289" s="103">
        <v>0</v>
      </c>
      <c r="J289" s="104">
        <v>560000</v>
      </c>
      <c r="K289" s="119" t="str">
        <f t="shared" si="6"/>
        <v>00005020000000000400</v>
      </c>
      <c r="L289" s="107" t="s">
        <v>302</v>
      </c>
    </row>
    <row r="290" spans="1:12" ht="12.75">
      <c r="A290" s="100" t="s">
        <v>304</v>
      </c>
      <c r="B290" s="101" t="s">
        <v>7</v>
      </c>
      <c r="C290" s="102" t="s">
        <v>68</v>
      </c>
      <c r="D290" s="125" t="s">
        <v>298</v>
      </c>
      <c r="E290" s="171" t="s">
        <v>132</v>
      </c>
      <c r="F290" s="172"/>
      <c r="G290" s="130" t="s">
        <v>306</v>
      </c>
      <c r="H290" s="97">
        <v>560000</v>
      </c>
      <c r="I290" s="103">
        <v>0</v>
      </c>
      <c r="J290" s="104">
        <v>560000</v>
      </c>
      <c r="K290" s="119" t="str">
        <f t="shared" si="6"/>
        <v>00005020000000000410</v>
      </c>
      <c r="L290" s="107" t="s">
        <v>305</v>
      </c>
    </row>
    <row r="291" spans="1:12" s="85" customFormat="1" ht="33.75">
      <c r="A291" s="80" t="s">
        <v>307</v>
      </c>
      <c r="B291" s="79" t="s">
        <v>7</v>
      </c>
      <c r="C291" s="122" t="s">
        <v>68</v>
      </c>
      <c r="D291" s="126" t="s">
        <v>298</v>
      </c>
      <c r="E291" s="153" t="s">
        <v>132</v>
      </c>
      <c r="F291" s="209"/>
      <c r="G291" s="123" t="s">
        <v>308</v>
      </c>
      <c r="H291" s="81">
        <v>560000</v>
      </c>
      <c r="I291" s="82">
        <v>0</v>
      </c>
      <c r="J291" s="83">
        <f>IF(IF(H291="",0,H291)=0,0,(IF(H291&gt;0,IF(I291&gt;H291,0,H291-I291),IF(I291&gt;H291,H291-I291,0))))</f>
        <v>560000</v>
      </c>
      <c r="K291" s="119" t="str">
        <f t="shared" si="6"/>
        <v>00005020000000000414</v>
      </c>
      <c r="L291" s="84" t="str">
        <f>C291&amp;D291&amp;E291&amp;F291&amp;G291</f>
        <v>00005020000000000414</v>
      </c>
    </row>
    <row r="292" spans="1:12" ht="22.5">
      <c r="A292" s="100" t="s">
        <v>245</v>
      </c>
      <c r="B292" s="101" t="s">
        <v>7</v>
      </c>
      <c r="C292" s="102" t="s">
        <v>68</v>
      </c>
      <c r="D292" s="125" t="s">
        <v>298</v>
      </c>
      <c r="E292" s="171" t="s">
        <v>132</v>
      </c>
      <c r="F292" s="172"/>
      <c r="G292" s="130" t="s">
        <v>247</v>
      </c>
      <c r="H292" s="97">
        <v>15500</v>
      </c>
      <c r="I292" s="103">
        <v>0</v>
      </c>
      <c r="J292" s="104">
        <v>15500</v>
      </c>
      <c r="K292" s="119" t="str">
        <f aca="true" t="shared" si="7" ref="K292:K355">C292&amp;D292&amp;E292&amp;F292&amp;G292</f>
        <v>00005020000000000600</v>
      </c>
      <c r="L292" s="107" t="s">
        <v>309</v>
      </c>
    </row>
    <row r="293" spans="1:12" ht="12.75">
      <c r="A293" s="100" t="s">
        <v>248</v>
      </c>
      <c r="B293" s="101" t="s">
        <v>7</v>
      </c>
      <c r="C293" s="102" t="s">
        <v>68</v>
      </c>
      <c r="D293" s="125" t="s">
        <v>298</v>
      </c>
      <c r="E293" s="171" t="s">
        <v>132</v>
      </c>
      <c r="F293" s="172"/>
      <c r="G293" s="130" t="s">
        <v>250</v>
      </c>
      <c r="H293" s="97">
        <v>4470</v>
      </c>
      <c r="I293" s="103">
        <v>0</v>
      </c>
      <c r="J293" s="104">
        <v>4470</v>
      </c>
      <c r="K293" s="119" t="str">
        <f t="shared" si="7"/>
        <v>00005020000000000610</v>
      </c>
      <c r="L293" s="107" t="s">
        <v>310</v>
      </c>
    </row>
    <row r="294" spans="1:12" s="85" customFormat="1" ht="12.75">
      <c r="A294" s="80" t="s">
        <v>251</v>
      </c>
      <c r="B294" s="79" t="s">
        <v>7</v>
      </c>
      <c r="C294" s="122" t="s">
        <v>68</v>
      </c>
      <c r="D294" s="126" t="s">
        <v>298</v>
      </c>
      <c r="E294" s="153" t="s">
        <v>132</v>
      </c>
      <c r="F294" s="209"/>
      <c r="G294" s="123" t="s">
        <v>252</v>
      </c>
      <c r="H294" s="81">
        <v>4470</v>
      </c>
      <c r="I294" s="82">
        <v>0</v>
      </c>
      <c r="J294" s="83">
        <f>IF(IF(H294="",0,H294)=0,0,(IF(H294&gt;0,IF(I294&gt;H294,0,H294-I294),IF(I294&gt;H294,H294-I294,0))))</f>
        <v>4470</v>
      </c>
      <c r="K294" s="119" t="str">
        <f t="shared" si="7"/>
        <v>00005020000000000612</v>
      </c>
      <c r="L294" s="84" t="str">
        <f>C294&amp;D294&amp;E294&amp;F294&amp;G294</f>
        <v>00005020000000000612</v>
      </c>
    </row>
    <row r="295" spans="1:12" ht="12.75">
      <c r="A295" s="100" t="s">
        <v>253</v>
      </c>
      <c r="B295" s="101" t="s">
        <v>7</v>
      </c>
      <c r="C295" s="102" t="s">
        <v>68</v>
      </c>
      <c r="D295" s="125" t="s">
        <v>298</v>
      </c>
      <c r="E295" s="171" t="s">
        <v>132</v>
      </c>
      <c r="F295" s="172"/>
      <c r="G295" s="130" t="s">
        <v>13</v>
      </c>
      <c r="H295" s="97">
        <v>11030</v>
      </c>
      <c r="I295" s="103">
        <v>0</v>
      </c>
      <c r="J295" s="104">
        <v>11030</v>
      </c>
      <c r="K295" s="119" t="str">
        <f t="shared" si="7"/>
        <v>00005020000000000620</v>
      </c>
      <c r="L295" s="107" t="s">
        <v>311</v>
      </c>
    </row>
    <row r="296" spans="1:12" s="85" customFormat="1" ht="12.75">
      <c r="A296" s="80" t="s">
        <v>255</v>
      </c>
      <c r="B296" s="79" t="s">
        <v>7</v>
      </c>
      <c r="C296" s="122" t="s">
        <v>68</v>
      </c>
      <c r="D296" s="126" t="s">
        <v>298</v>
      </c>
      <c r="E296" s="153" t="s">
        <v>132</v>
      </c>
      <c r="F296" s="209"/>
      <c r="G296" s="123" t="s">
        <v>256</v>
      </c>
      <c r="H296" s="81">
        <v>11030</v>
      </c>
      <c r="I296" s="82">
        <v>0</v>
      </c>
      <c r="J296" s="83">
        <f>IF(IF(H296="",0,H296)=0,0,(IF(H296&gt;0,IF(I296&gt;H296,0,H296-I296),IF(I296&gt;H296,H296-I296,0))))</f>
        <v>11030</v>
      </c>
      <c r="K296" s="119" t="str">
        <f t="shared" si="7"/>
        <v>00005020000000000622</v>
      </c>
      <c r="L296" s="84" t="str">
        <f>C296&amp;D296&amp;E296&amp;F296&amp;G296</f>
        <v>00005020000000000622</v>
      </c>
    </row>
    <row r="297" spans="1:12" ht="12.75">
      <c r="A297" s="100" t="s">
        <v>312</v>
      </c>
      <c r="B297" s="101" t="s">
        <v>7</v>
      </c>
      <c r="C297" s="102" t="s">
        <v>68</v>
      </c>
      <c r="D297" s="125" t="s">
        <v>314</v>
      </c>
      <c r="E297" s="171" t="s">
        <v>132</v>
      </c>
      <c r="F297" s="172"/>
      <c r="G297" s="130" t="s">
        <v>68</v>
      </c>
      <c r="H297" s="97">
        <v>554043</v>
      </c>
      <c r="I297" s="103">
        <v>0</v>
      </c>
      <c r="J297" s="104">
        <v>554043</v>
      </c>
      <c r="K297" s="119" t="str">
        <f t="shared" si="7"/>
        <v>00005030000000000000</v>
      </c>
      <c r="L297" s="107" t="s">
        <v>313</v>
      </c>
    </row>
    <row r="298" spans="1:12" ht="22.5">
      <c r="A298" s="100" t="s">
        <v>154</v>
      </c>
      <c r="B298" s="101" t="s">
        <v>7</v>
      </c>
      <c r="C298" s="102" t="s">
        <v>68</v>
      </c>
      <c r="D298" s="125" t="s">
        <v>314</v>
      </c>
      <c r="E298" s="171" t="s">
        <v>132</v>
      </c>
      <c r="F298" s="172"/>
      <c r="G298" s="130" t="s">
        <v>7</v>
      </c>
      <c r="H298" s="97">
        <v>554043</v>
      </c>
      <c r="I298" s="103">
        <v>0</v>
      </c>
      <c r="J298" s="104">
        <v>554043</v>
      </c>
      <c r="K298" s="119" t="str">
        <f t="shared" si="7"/>
        <v>00005030000000000200</v>
      </c>
      <c r="L298" s="107" t="s">
        <v>315</v>
      </c>
    </row>
    <row r="299" spans="1:12" ht="22.5">
      <c r="A299" s="100" t="s">
        <v>156</v>
      </c>
      <c r="B299" s="101" t="s">
        <v>7</v>
      </c>
      <c r="C299" s="102" t="s">
        <v>68</v>
      </c>
      <c r="D299" s="125" t="s">
        <v>314</v>
      </c>
      <c r="E299" s="171" t="s">
        <v>132</v>
      </c>
      <c r="F299" s="172"/>
      <c r="G299" s="130" t="s">
        <v>158</v>
      </c>
      <c r="H299" s="97">
        <v>554043</v>
      </c>
      <c r="I299" s="103">
        <v>0</v>
      </c>
      <c r="J299" s="104">
        <v>554043</v>
      </c>
      <c r="K299" s="119" t="str">
        <f t="shared" si="7"/>
        <v>00005030000000000240</v>
      </c>
      <c r="L299" s="107" t="s">
        <v>316</v>
      </c>
    </row>
    <row r="300" spans="1:12" s="85" customFormat="1" ht="12.75">
      <c r="A300" s="80" t="s">
        <v>159</v>
      </c>
      <c r="B300" s="79" t="s">
        <v>7</v>
      </c>
      <c r="C300" s="122" t="s">
        <v>68</v>
      </c>
      <c r="D300" s="126" t="s">
        <v>314</v>
      </c>
      <c r="E300" s="153" t="s">
        <v>132</v>
      </c>
      <c r="F300" s="209"/>
      <c r="G300" s="123" t="s">
        <v>160</v>
      </c>
      <c r="H300" s="81">
        <v>554043</v>
      </c>
      <c r="I300" s="82">
        <v>0</v>
      </c>
      <c r="J300" s="83">
        <f>IF(IF(H300="",0,H300)=0,0,(IF(H300&gt;0,IF(I300&gt;H300,0,H300-I300),IF(I300&gt;H300,H300-I300,0))))</f>
        <v>554043</v>
      </c>
      <c r="K300" s="119" t="str">
        <f t="shared" si="7"/>
        <v>00005030000000000244</v>
      </c>
      <c r="L300" s="84" t="str">
        <f>C300&amp;D300&amp;E300&amp;F300&amp;G300</f>
        <v>00005030000000000244</v>
      </c>
    </row>
    <row r="301" spans="1:12" ht="22.5">
      <c r="A301" s="100" t="s">
        <v>317</v>
      </c>
      <c r="B301" s="101" t="s">
        <v>7</v>
      </c>
      <c r="C301" s="102" t="s">
        <v>68</v>
      </c>
      <c r="D301" s="125" t="s">
        <v>319</v>
      </c>
      <c r="E301" s="171" t="s">
        <v>132</v>
      </c>
      <c r="F301" s="172"/>
      <c r="G301" s="130" t="s">
        <v>68</v>
      </c>
      <c r="H301" s="97">
        <v>6798300</v>
      </c>
      <c r="I301" s="103">
        <v>2689545</v>
      </c>
      <c r="J301" s="104">
        <v>4108755</v>
      </c>
      <c r="K301" s="119" t="str">
        <f t="shared" si="7"/>
        <v>00005050000000000000</v>
      </c>
      <c r="L301" s="107" t="s">
        <v>318</v>
      </c>
    </row>
    <row r="302" spans="1:12" ht="22.5">
      <c r="A302" s="100" t="s">
        <v>245</v>
      </c>
      <c r="B302" s="101" t="s">
        <v>7</v>
      </c>
      <c r="C302" s="102" t="s">
        <v>68</v>
      </c>
      <c r="D302" s="125" t="s">
        <v>319</v>
      </c>
      <c r="E302" s="171" t="s">
        <v>132</v>
      </c>
      <c r="F302" s="172"/>
      <c r="G302" s="130" t="s">
        <v>247</v>
      </c>
      <c r="H302" s="97">
        <v>6798300</v>
      </c>
      <c r="I302" s="103">
        <v>2689545</v>
      </c>
      <c r="J302" s="104">
        <v>4108755</v>
      </c>
      <c r="K302" s="119" t="str">
        <f t="shared" si="7"/>
        <v>00005050000000000600</v>
      </c>
      <c r="L302" s="107" t="s">
        <v>320</v>
      </c>
    </row>
    <row r="303" spans="1:12" ht="12.75">
      <c r="A303" s="100" t="s">
        <v>248</v>
      </c>
      <c r="B303" s="101" t="s">
        <v>7</v>
      </c>
      <c r="C303" s="102" t="s">
        <v>68</v>
      </c>
      <c r="D303" s="125" t="s">
        <v>319</v>
      </c>
      <c r="E303" s="171" t="s">
        <v>132</v>
      </c>
      <c r="F303" s="172"/>
      <c r="G303" s="130" t="s">
        <v>250</v>
      </c>
      <c r="H303" s="97">
        <v>6798300</v>
      </c>
      <c r="I303" s="103">
        <v>2689545</v>
      </c>
      <c r="J303" s="104">
        <v>4108755</v>
      </c>
      <c r="K303" s="119" t="str">
        <f t="shared" si="7"/>
        <v>00005050000000000610</v>
      </c>
      <c r="L303" s="107" t="s">
        <v>321</v>
      </c>
    </row>
    <row r="304" spans="1:12" s="85" customFormat="1" ht="45">
      <c r="A304" s="80" t="s">
        <v>322</v>
      </c>
      <c r="B304" s="79" t="s">
        <v>7</v>
      </c>
      <c r="C304" s="122" t="s">
        <v>68</v>
      </c>
      <c r="D304" s="126" t="s">
        <v>319</v>
      </c>
      <c r="E304" s="153" t="s">
        <v>132</v>
      </c>
      <c r="F304" s="209"/>
      <c r="G304" s="123" t="s">
        <v>323</v>
      </c>
      <c r="H304" s="81">
        <v>6427300</v>
      </c>
      <c r="I304" s="82">
        <v>2636224</v>
      </c>
      <c r="J304" s="83">
        <f>IF(IF(H304="",0,H304)=0,0,(IF(H304&gt;0,IF(I304&gt;H304,0,H304-I304),IF(I304&gt;H304,H304-I304,0))))</f>
        <v>3791076</v>
      </c>
      <c r="K304" s="119" t="str">
        <f t="shared" si="7"/>
        <v>00005050000000000611</v>
      </c>
      <c r="L304" s="84" t="str">
        <f>C304&amp;D304&amp;E304&amp;F304&amp;G304</f>
        <v>00005050000000000611</v>
      </c>
    </row>
    <row r="305" spans="1:12" s="85" customFormat="1" ht="12.75">
      <c r="A305" s="80" t="s">
        <v>251</v>
      </c>
      <c r="B305" s="79" t="s">
        <v>7</v>
      </c>
      <c r="C305" s="122" t="s">
        <v>68</v>
      </c>
      <c r="D305" s="126" t="s">
        <v>319</v>
      </c>
      <c r="E305" s="153" t="s">
        <v>132</v>
      </c>
      <c r="F305" s="209"/>
      <c r="G305" s="123" t="s">
        <v>252</v>
      </c>
      <c r="H305" s="81">
        <v>371000</v>
      </c>
      <c r="I305" s="82">
        <v>53321</v>
      </c>
      <c r="J305" s="83">
        <f>IF(IF(H305="",0,H305)=0,0,(IF(H305&gt;0,IF(I305&gt;H305,0,H305-I305),IF(I305&gt;H305,H305-I305,0))))</f>
        <v>317679</v>
      </c>
      <c r="K305" s="119" t="str">
        <f t="shared" si="7"/>
        <v>00005050000000000612</v>
      </c>
      <c r="L305" s="84" t="str">
        <f>C305&amp;D305&amp;E305&amp;F305&amp;G305</f>
        <v>00005050000000000612</v>
      </c>
    </row>
    <row r="306" spans="1:12" ht="12.75">
      <c r="A306" s="100" t="s">
        <v>324</v>
      </c>
      <c r="B306" s="101" t="s">
        <v>7</v>
      </c>
      <c r="C306" s="102" t="s">
        <v>68</v>
      </c>
      <c r="D306" s="125" t="s">
        <v>326</v>
      </c>
      <c r="E306" s="171" t="s">
        <v>132</v>
      </c>
      <c r="F306" s="172"/>
      <c r="G306" s="130" t="s">
        <v>68</v>
      </c>
      <c r="H306" s="97">
        <v>2999999.67</v>
      </c>
      <c r="I306" s="103">
        <v>0</v>
      </c>
      <c r="J306" s="104">
        <v>2999999.67</v>
      </c>
      <c r="K306" s="119" t="str">
        <f t="shared" si="7"/>
        <v>00006000000000000000</v>
      </c>
      <c r="L306" s="107" t="s">
        <v>325</v>
      </c>
    </row>
    <row r="307" spans="1:12" ht="12.75">
      <c r="A307" s="100" t="s">
        <v>327</v>
      </c>
      <c r="B307" s="101" t="s">
        <v>7</v>
      </c>
      <c r="C307" s="102" t="s">
        <v>68</v>
      </c>
      <c r="D307" s="125" t="s">
        <v>329</v>
      </c>
      <c r="E307" s="171" t="s">
        <v>132</v>
      </c>
      <c r="F307" s="172"/>
      <c r="G307" s="130" t="s">
        <v>68</v>
      </c>
      <c r="H307" s="97">
        <v>2999999.67</v>
      </c>
      <c r="I307" s="103">
        <v>0</v>
      </c>
      <c r="J307" s="104">
        <v>2999999.67</v>
      </c>
      <c r="K307" s="119" t="str">
        <f t="shared" si="7"/>
        <v>00006050000000000000</v>
      </c>
      <c r="L307" s="107" t="s">
        <v>328</v>
      </c>
    </row>
    <row r="308" spans="1:12" ht="22.5">
      <c r="A308" s="100" t="s">
        <v>245</v>
      </c>
      <c r="B308" s="101" t="s">
        <v>7</v>
      </c>
      <c r="C308" s="102" t="s">
        <v>68</v>
      </c>
      <c r="D308" s="125" t="s">
        <v>329</v>
      </c>
      <c r="E308" s="171" t="s">
        <v>132</v>
      </c>
      <c r="F308" s="172"/>
      <c r="G308" s="130" t="s">
        <v>247</v>
      </c>
      <c r="H308" s="97">
        <v>2999999.67</v>
      </c>
      <c r="I308" s="103">
        <v>0</v>
      </c>
      <c r="J308" s="104">
        <v>2999999.67</v>
      </c>
      <c r="K308" s="119" t="str">
        <f t="shared" si="7"/>
        <v>00006050000000000600</v>
      </c>
      <c r="L308" s="107" t="s">
        <v>330</v>
      </c>
    </row>
    <row r="309" spans="1:12" ht="12.75">
      <c r="A309" s="100" t="s">
        <v>248</v>
      </c>
      <c r="B309" s="101" t="s">
        <v>7</v>
      </c>
      <c r="C309" s="102" t="s">
        <v>68</v>
      </c>
      <c r="D309" s="125" t="s">
        <v>329</v>
      </c>
      <c r="E309" s="171" t="s">
        <v>132</v>
      </c>
      <c r="F309" s="172"/>
      <c r="G309" s="130" t="s">
        <v>250</v>
      </c>
      <c r="H309" s="97">
        <v>2999999.67</v>
      </c>
      <c r="I309" s="103">
        <v>0</v>
      </c>
      <c r="J309" s="104">
        <v>2999999.67</v>
      </c>
      <c r="K309" s="119" t="str">
        <f t="shared" si="7"/>
        <v>00006050000000000610</v>
      </c>
      <c r="L309" s="107" t="s">
        <v>331</v>
      </c>
    </row>
    <row r="310" spans="1:12" s="85" customFormat="1" ht="12.75">
      <c r="A310" s="80" t="s">
        <v>251</v>
      </c>
      <c r="B310" s="79" t="s">
        <v>7</v>
      </c>
      <c r="C310" s="122" t="s">
        <v>68</v>
      </c>
      <c r="D310" s="126" t="s">
        <v>329</v>
      </c>
      <c r="E310" s="153" t="s">
        <v>132</v>
      </c>
      <c r="F310" s="209"/>
      <c r="G310" s="123" t="s">
        <v>252</v>
      </c>
      <c r="H310" s="81">
        <v>2999999.67</v>
      </c>
      <c r="I310" s="82">
        <v>0</v>
      </c>
      <c r="J310" s="83">
        <f>IF(IF(H310="",0,H310)=0,0,(IF(H310&gt;0,IF(I310&gt;H310,0,H310-I310),IF(I310&gt;H310,H310-I310,0))))</f>
        <v>2999999.67</v>
      </c>
      <c r="K310" s="119" t="str">
        <f t="shared" si="7"/>
        <v>00006050000000000612</v>
      </c>
      <c r="L310" s="84" t="str">
        <f>C310&amp;D310&amp;E310&amp;F310&amp;G310</f>
        <v>00006050000000000612</v>
      </c>
    </row>
    <row r="311" spans="1:12" ht="12.75">
      <c r="A311" s="100" t="s">
        <v>332</v>
      </c>
      <c r="B311" s="101" t="s">
        <v>7</v>
      </c>
      <c r="C311" s="102" t="s">
        <v>68</v>
      </c>
      <c r="D311" s="125" t="s">
        <v>334</v>
      </c>
      <c r="E311" s="171" t="s">
        <v>132</v>
      </c>
      <c r="F311" s="172"/>
      <c r="G311" s="130" t="s">
        <v>68</v>
      </c>
      <c r="H311" s="97">
        <v>283527702.99</v>
      </c>
      <c r="I311" s="103">
        <v>96636907.6</v>
      </c>
      <c r="J311" s="104">
        <v>186890795.39</v>
      </c>
      <c r="K311" s="119" t="str">
        <f t="shared" si="7"/>
        <v>00007000000000000000</v>
      </c>
      <c r="L311" s="107" t="s">
        <v>333</v>
      </c>
    </row>
    <row r="312" spans="1:12" ht="12.75">
      <c r="A312" s="100" t="s">
        <v>335</v>
      </c>
      <c r="B312" s="101" t="s">
        <v>7</v>
      </c>
      <c r="C312" s="102" t="s">
        <v>68</v>
      </c>
      <c r="D312" s="125" t="s">
        <v>337</v>
      </c>
      <c r="E312" s="171" t="s">
        <v>132</v>
      </c>
      <c r="F312" s="172"/>
      <c r="G312" s="130" t="s">
        <v>68</v>
      </c>
      <c r="H312" s="97">
        <v>94077119.97</v>
      </c>
      <c r="I312" s="103">
        <v>33168877.66</v>
      </c>
      <c r="J312" s="104">
        <v>60908242.31</v>
      </c>
      <c r="K312" s="119" t="str">
        <f t="shared" si="7"/>
        <v>00007010000000000000</v>
      </c>
      <c r="L312" s="107" t="s">
        <v>336</v>
      </c>
    </row>
    <row r="313" spans="1:12" ht="12.75">
      <c r="A313" s="100" t="s">
        <v>218</v>
      </c>
      <c r="B313" s="101" t="s">
        <v>7</v>
      </c>
      <c r="C313" s="102" t="s">
        <v>68</v>
      </c>
      <c r="D313" s="125" t="s">
        <v>337</v>
      </c>
      <c r="E313" s="171" t="s">
        <v>132</v>
      </c>
      <c r="F313" s="172"/>
      <c r="G313" s="130" t="s">
        <v>220</v>
      </c>
      <c r="H313" s="97">
        <v>1934109.97</v>
      </c>
      <c r="I313" s="103">
        <v>695117.74</v>
      </c>
      <c r="J313" s="104">
        <v>1238992.23</v>
      </c>
      <c r="K313" s="119" t="str">
        <f t="shared" si="7"/>
        <v>00007010000000000300</v>
      </c>
      <c r="L313" s="107" t="s">
        <v>338</v>
      </c>
    </row>
    <row r="314" spans="1:12" ht="22.5">
      <c r="A314" s="100" t="s">
        <v>339</v>
      </c>
      <c r="B314" s="101" t="s">
        <v>7</v>
      </c>
      <c r="C314" s="102" t="s">
        <v>68</v>
      </c>
      <c r="D314" s="125" t="s">
        <v>337</v>
      </c>
      <c r="E314" s="171" t="s">
        <v>132</v>
      </c>
      <c r="F314" s="172"/>
      <c r="G314" s="130" t="s">
        <v>341</v>
      </c>
      <c r="H314" s="97">
        <v>1934109.97</v>
      </c>
      <c r="I314" s="103">
        <v>695117.74</v>
      </c>
      <c r="J314" s="104">
        <v>1238992.23</v>
      </c>
      <c r="K314" s="119" t="str">
        <f t="shared" si="7"/>
        <v>00007010000000000320</v>
      </c>
      <c r="L314" s="107" t="s">
        <v>340</v>
      </c>
    </row>
    <row r="315" spans="1:12" s="85" customFormat="1" ht="22.5">
      <c r="A315" s="80" t="s">
        <v>342</v>
      </c>
      <c r="B315" s="79" t="s">
        <v>7</v>
      </c>
      <c r="C315" s="122" t="s">
        <v>68</v>
      </c>
      <c r="D315" s="126" t="s">
        <v>337</v>
      </c>
      <c r="E315" s="153" t="s">
        <v>132</v>
      </c>
      <c r="F315" s="209"/>
      <c r="G315" s="123" t="s">
        <v>343</v>
      </c>
      <c r="H315" s="81">
        <v>35000</v>
      </c>
      <c r="I315" s="82">
        <v>2860</v>
      </c>
      <c r="J315" s="83">
        <f>IF(IF(H315="",0,H315)=0,0,(IF(H315&gt;0,IF(I315&gt;H315,0,H315-I315),IF(I315&gt;H315,H315-I315,0))))</f>
        <v>32140</v>
      </c>
      <c r="K315" s="119" t="str">
        <f t="shared" si="7"/>
        <v>00007010000000000321</v>
      </c>
      <c r="L315" s="84" t="str">
        <f>C315&amp;D315&amp;E315&amp;F315&amp;G315</f>
        <v>00007010000000000321</v>
      </c>
    </row>
    <row r="316" spans="1:12" s="85" customFormat="1" ht="22.5">
      <c r="A316" s="80" t="s">
        <v>344</v>
      </c>
      <c r="B316" s="79" t="s">
        <v>7</v>
      </c>
      <c r="C316" s="122" t="s">
        <v>68</v>
      </c>
      <c r="D316" s="126" t="s">
        <v>337</v>
      </c>
      <c r="E316" s="153" t="s">
        <v>132</v>
      </c>
      <c r="F316" s="209"/>
      <c r="G316" s="123" t="s">
        <v>345</v>
      </c>
      <c r="H316" s="81">
        <v>1899109.97</v>
      </c>
      <c r="I316" s="82">
        <v>692257.74</v>
      </c>
      <c r="J316" s="83">
        <f>IF(IF(H316="",0,H316)=0,0,(IF(H316&gt;0,IF(I316&gt;H316,0,H316-I316),IF(I316&gt;H316,H316-I316,0))))</f>
        <v>1206852.23</v>
      </c>
      <c r="K316" s="119" t="str">
        <f t="shared" si="7"/>
        <v>00007010000000000323</v>
      </c>
      <c r="L316" s="84" t="str">
        <f>C316&amp;D316&amp;E316&amp;F316&amp;G316</f>
        <v>00007010000000000323</v>
      </c>
    </row>
    <row r="317" spans="1:12" ht="22.5">
      <c r="A317" s="100" t="s">
        <v>245</v>
      </c>
      <c r="B317" s="101" t="s">
        <v>7</v>
      </c>
      <c r="C317" s="102" t="s">
        <v>68</v>
      </c>
      <c r="D317" s="125" t="s">
        <v>337</v>
      </c>
      <c r="E317" s="171" t="s">
        <v>132</v>
      </c>
      <c r="F317" s="172"/>
      <c r="G317" s="130" t="s">
        <v>247</v>
      </c>
      <c r="H317" s="97">
        <v>92143010</v>
      </c>
      <c r="I317" s="103">
        <v>32473759.92</v>
      </c>
      <c r="J317" s="104">
        <v>59669250.08</v>
      </c>
      <c r="K317" s="119" t="str">
        <f t="shared" si="7"/>
        <v>00007010000000000600</v>
      </c>
      <c r="L317" s="107" t="s">
        <v>346</v>
      </c>
    </row>
    <row r="318" spans="1:12" ht="12.75">
      <c r="A318" s="100" t="s">
        <v>248</v>
      </c>
      <c r="B318" s="101" t="s">
        <v>7</v>
      </c>
      <c r="C318" s="102" t="s">
        <v>68</v>
      </c>
      <c r="D318" s="125" t="s">
        <v>337</v>
      </c>
      <c r="E318" s="171" t="s">
        <v>132</v>
      </c>
      <c r="F318" s="172"/>
      <c r="G318" s="130" t="s">
        <v>250</v>
      </c>
      <c r="H318" s="97">
        <v>11499840</v>
      </c>
      <c r="I318" s="103">
        <v>2946988.99</v>
      </c>
      <c r="J318" s="104">
        <v>8552851.01</v>
      </c>
      <c r="K318" s="119" t="str">
        <f t="shared" si="7"/>
        <v>00007010000000000610</v>
      </c>
      <c r="L318" s="107" t="s">
        <v>347</v>
      </c>
    </row>
    <row r="319" spans="1:12" s="85" customFormat="1" ht="45">
      <c r="A319" s="80" t="s">
        <v>322</v>
      </c>
      <c r="B319" s="79" t="s">
        <v>7</v>
      </c>
      <c r="C319" s="122" t="s">
        <v>68</v>
      </c>
      <c r="D319" s="126" t="s">
        <v>337</v>
      </c>
      <c r="E319" s="153" t="s">
        <v>132</v>
      </c>
      <c r="F319" s="209"/>
      <c r="G319" s="123" t="s">
        <v>323</v>
      </c>
      <c r="H319" s="81">
        <v>11499840</v>
      </c>
      <c r="I319" s="82">
        <v>2946988.99</v>
      </c>
      <c r="J319" s="83">
        <f>IF(IF(H319="",0,H319)=0,0,(IF(H319&gt;0,IF(I319&gt;H319,0,H319-I319),IF(I319&gt;H319,H319-I319,0))))</f>
        <v>8552851.01</v>
      </c>
      <c r="K319" s="119" t="str">
        <f t="shared" si="7"/>
        <v>00007010000000000611</v>
      </c>
      <c r="L319" s="84" t="str">
        <f>C319&amp;D319&amp;E319&amp;F319&amp;G319</f>
        <v>00007010000000000611</v>
      </c>
    </row>
    <row r="320" spans="1:12" ht="12.75">
      <c r="A320" s="100" t="s">
        <v>253</v>
      </c>
      <c r="B320" s="101" t="s">
        <v>7</v>
      </c>
      <c r="C320" s="102" t="s">
        <v>68</v>
      </c>
      <c r="D320" s="125" t="s">
        <v>337</v>
      </c>
      <c r="E320" s="171" t="s">
        <v>132</v>
      </c>
      <c r="F320" s="172"/>
      <c r="G320" s="130" t="s">
        <v>13</v>
      </c>
      <c r="H320" s="97">
        <v>80643170</v>
      </c>
      <c r="I320" s="103">
        <v>29526770.93</v>
      </c>
      <c r="J320" s="104">
        <v>51116399.07</v>
      </c>
      <c r="K320" s="119" t="str">
        <f t="shared" si="7"/>
        <v>00007010000000000620</v>
      </c>
      <c r="L320" s="107" t="s">
        <v>348</v>
      </c>
    </row>
    <row r="321" spans="1:12" s="85" customFormat="1" ht="45">
      <c r="A321" s="80" t="s">
        <v>349</v>
      </c>
      <c r="B321" s="79" t="s">
        <v>7</v>
      </c>
      <c r="C321" s="122" t="s">
        <v>68</v>
      </c>
      <c r="D321" s="126" t="s">
        <v>337</v>
      </c>
      <c r="E321" s="153" t="s">
        <v>132</v>
      </c>
      <c r="F321" s="209"/>
      <c r="G321" s="123" t="s">
        <v>350</v>
      </c>
      <c r="H321" s="81">
        <v>79511720</v>
      </c>
      <c r="I321" s="82">
        <v>29361269.33</v>
      </c>
      <c r="J321" s="83">
        <f>IF(IF(H321="",0,H321)=0,0,(IF(H321&gt;0,IF(I321&gt;H321,0,H321-I321),IF(I321&gt;H321,H321-I321,0))))</f>
        <v>50150450.67</v>
      </c>
      <c r="K321" s="119" t="str">
        <f t="shared" si="7"/>
        <v>00007010000000000621</v>
      </c>
      <c r="L321" s="84" t="str">
        <f>C321&amp;D321&amp;E321&amp;F321&amp;G321</f>
        <v>00007010000000000621</v>
      </c>
    </row>
    <row r="322" spans="1:12" s="85" customFormat="1" ht="12.75">
      <c r="A322" s="80" t="s">
        <v>255</v>
      </c>
      <c r="B322" s="79" t="s">
        <v>7</v>
      </c>
      <c r="C322" s="122" t="s">
        <v>68</v>
      </c>
      <c r="D322" s="126" t="s">
        <v>337</v>
      </c>
      <c r="E322" s="153" t="s">
        <v>132</v>
      </c>
      <c r="F322" s="209"/>
      <c r="G322" s="123" t="s">
        <v>256</v>
      </c>
      <c r="H322" s="81">
        <v>1131450</v>
      </c>
      <c r="I322" s="82">
        <v>165501.6</v>
      </c>
      <c r="J322" s="83">
        <f>IF(IF(H322="",0,H322)=0,0,(IF(H322&gt;0,IF(I322&gt;H322,0,H322-I322),IF(I322&gt;H322,H322-I322,0))))</f>
        <v>965948.4</v>
      </c>
      <c r="K322" s="119" t="str">
        <f t="shared" si="7"/>
        <v>00007010000000000622</v>
      </c>
      <c r="L322" s="84" t="str">
        <f>C322&amp;D322&amp;E322&amp;F322&amp;G322</f>
        <v>00007010000000000622</v>
      </c>
    </row>
    <row r="323" spans="1:12" ht="12.75">
      <c r="A323" s="100" t="s">
        <v>351</v>
      </c>
      <c r="B323" s="101" t="s">
        <v>7</v>
      </c>
      <c r="C323" s="102" t="s">
        <v>68</v>
      </c>
      <c r="D323" s="125" t="s">
        <v>353</v>
      </c>
      <c r="E323" s="171" t="s">
        <v>132</v>
      </c>
      <c r="F323" s="172"/>
      <c r="G323" s="130" t="s">
        <v>68</v>
      </c>
      <c r="H323" s="97">
        <v>139950210.02</v>
      </c>
      <c r="I323" s="103">
        <v>47635748.91</v>
      </c>
      <c r="J323" s="104">
        <v>92314461.11</v>
      </c>
      <c r="K323" s="119" t="str">
        <f t="shared" si="7"/>
        <v>00007020000000000000</v>
      </c>
      <c r="L323" s="107" t="s">
        <v>352</v>
      </c>
    </row>
    <row r="324" spans="1:12" ht="12.75">
      <c r="A324" s="100" t="s">
        <v>218</v>
      </c>
      <c r="B324" s="101" t="s">
        <v>7</v>
      </c>
      <c r="C324" s="102" t="s">
        <v>68</v>
      </c>
      <c r="D324" s="125" t="s">
        <v>353</v>
      </c>
      <c r="E324" s="171" t="s">
        <v>132</v>
      </c>
      <c r="F324" s="172"/>
      <c r="G324" s="130" t="s">
        <v>220</v>
      </c>
      <c r="H324" s="97">
        <v>1180790.03</v>
      </c>
      <c r="I324" s="103">
        <v>457824.98</v>
      </c>
      <c r="J324" s="104">
        <v>722965.05</v>
      </c>
      <c r="K324" s="119" t="str">
        <f t="shared" si="7"/>
        <v>00007020000000000300</v>
      </c>
      <c r="L324" s="107" t="s">
        <v>354</v>
      </c>
    </row>
    <row r="325" spans="1:12" ht="22.5">
      <c r="A325" s="100" t="s">
        <v>339</v>
      </c>
      <c r="B325" s="101" t="s">
        <v>7</v>
      </c>
      <c r="C325" s="102" t="s">
        <v>68</v>
      </c>
      <c r="D325" s="125" t="s">
        <v>353</v>
      </c>
      <c r="E325" s="171" t="s">
        <v>132</v>
      </c>
      <c r="F325" s="172"/>
      <c r="G325" s="130" t="s">
        <v>341</v>
      </c>
      <c r="H325" s="97">
        <v>1180790.03</v>
      </c>
      <c r="I325" s="103">
        <v>457824.98</v>
      </c>
      <c r="J325" s="104">
        <v>722965.05</v>
      </c>
      <c r="K325" s="119" t="str">
        <f t="shared" si="7"/>
        <v>00007020000000000320</v>
      </c>
      <c r="L325" s="107" t="s">
        <v>355</v>
      </c>
    </row>
    <row r="326" spans="1:12" s="85" customFormat="1" ht="22.5">
      <c r="A326" s="80" t="s">
        <v>342</v>
      </c>
      <c r="B326" s="79" t="s">
        <v>7</v>
      </c>
      <c r="C326" s="122" t="s">
        <v>68</v>
      </c>
      <c r="D326" s="126" t="s">
        <v>353</v>
      </c>
      <c r="E326" s="153" t="s">
        <v>132</v>
      </c>
      <c r="F326" s="209"/>
      <c r="G326" s="123" t="s">
        <v>343</v>
      </c>
      <c r="H326" s="81">
        <v>368046</v>
      </c>
      <c r="I326" s="82">
        <v>23187</v>
      </c>
      <c r="J326" s="83">
        <f>IF(IF(H326="",0,H326)=0,0,(IF(H326&gt;0,IF(I326&gt;H326,0,H326-I326),IF(I326&gt;H326,H326-I326,0))))</f>
        <v>344859</v>
      </c>
      <c r="K326" s="119" t="str">
        <f t="shared" si="7"/>
        <v>00007020000000000321</v>
      </c>
      <c r="L326" s="84" t="str">
        <f>C326&amp;D326&amp;E326&amp;F326&amp;G326</f>
        <v>00007020000000000321</v>
      </c>
    </row>
    <row r="327" spans="1:12" s="85" customFormat="1" ht="22.5">
      <c r="A327" s="80" t="s">
        <v>344</v>
      </c>
      <c r="B327" s="79" t="s">
        <v>7</v>
      </c>
      <c r="C327" s="122" t="s">
        <v>68</v>
      </c>
      <c r="D327" s="126" t="s">
        <v>353</v>
      </c>
      <c r="E327" s="153" t="s">
        <v>132</v>
      </c>
      <c r="F327" s="209"/>
      <c r="G327" s="123" t="s">
        <v>345</v>
      </c>
      <c r="H327" s="81">
        <v>812744.03</v>
      </c>
      <c r="I327" s="82">
        <v>434637.98</v>
      </c>
      <c r="J327" s="83">
        <f>IF(IF(H327="",0,H327)=0,0,(IF(H327&gt;0,IF(I327&gt;H327,0,H327-I327),IF(I327&gt;H327,H327-I327,0))))</f>
        <v>378106.05</v>
      </c>
      <c r="K327" s="119" t="str">
        <f t="shared" si="7"/>
        <v>00007020000000000323</v>
      </c>
      <c r="L327" s="84" t="str">
        <f>C327&amp;D327&amp;E327&amp;F327&amp;G327</f>
        <v>00007020000000000323</v>
      </c>
    </row>
    <row r="328" spans="1:12" ht="22.5">
      <c r="A328" s="100" t="s">
        <v>245</v>
      </c>
      <c r="B328" s="101" t="s">
        <v>7</v>
      </c>
      <c r="C328" s="102" t="s">
        <v>68</v>
      </c>
      <c r="D328" s="125" t="s">
        <v>353</v>
      </c>
      <c r="E328" s="171" t="s">
        <v>132</v>
      </c>
      <c r="F328" s="172"/>
      <c r="G328" s="130" t="s">
        <v>247</v>
      </c>
      <c r="H328" s="97">
        <v>138769419.99</v>
      </c>
      <c r="I328" s="103">
        <v>47177923.93</v>
      </c>
      <c r="J328" s="104">
        <v>91591496.06</v>
      </c>
      <c r="K328" s="119" t="str">
        <f t="shared" si="7"/>
        <v>00007020000000000600</v>
      </c>
      <c r="L328" s="107" t="s">
        <v>356</v>
      </c>
    </row>
    <row r="329" spans="1:12" ht="12.75">
      <c r="A329" s="100" t="s">
        <v>248</v>
      </c>
      <c r="B329" s="101" t="s">
        <v>7</v>
      </c>
      <c r="C329" s="102" t="s">
        <v>68</v>
      </c>
      <c r="D329" s="125" t="s">
        <v>353</v>
      </c>
      <c r="E329" s="171" t="s">
        <v>132</v>
      </c>
      <c r="F329" s="172"/>
      <c r="G329" s="130" t="s">
        <v>250</v>
      </c>
      <c r="H329" s="97">
        <v>50287680</v>
      </c>
      <c r="I329" s="103">
        <v>18035249.83</v>
      </c>
      <c r="J329" s="104">
        <v>32252430.17</v>
      </c>
      <c r="K329" s="119" t="str">
        <f t="shared" si="7"/>
        <v>00007020000000000610</v>
      </c>
      <c r="L329" s="107" t="s">
        <v>357</v>
      </c>
    </row>
    <row r="330" spans="1:12" s="85" customFormat="1" ht="45">
      <c r="A330" s="80" t="s">
        <v>322</v>
      </c>
      <c r="B330" s="79" t="s">
        <v>7</v>
      </c>
      <c r="C330" s="122" t="s">
        <v>68</v>
      </c>
      <c r="D330" s="126" t="s">
        <v>353</v>
      </c>
      <c r="E330" s="153" t="s">
        <v>132</v>
      </c>
      <c r="F330" s="209"/>
      <c r="G330" s="123" t="s">
        <v>323</v>
      </c>
      <c r="H330" s="81">
        <v>40981410</v>
      </c>
      <c r="I330" s="82">
        <v>17769515.16</v>
      </c>
      <c r="J330" s="83">
        <f>IF(IF(H330="",0,H330)=0,0,(IF(H330&gt;0,IF(I330&gt;H330,0,H330-I330),IF(I330&gt;H330,H330-I330,0))))</f>
        <v>23211894.84</v>
      </c>
      <c r="K330" s="119" t="str">
        <f t="shared" si="7"/>
        <v>00007020000000000611</v>
      </c>
      <c r="L330" s="84" t="str">
        <f>C330&amp;D330&amp;E330&amp;F330&amp;G330</f>
        <v>00007020000000000611</v>
      </c>
    </row>
    <row r="331" spans="1:12" s="85" customFormat="1" ht="12.75">
      <c r="A331" s="80" t="s">
        <v>251</v>
      </c>
      <c r="B331" s="79" t="s">
        <v>7</v>
      </c>
      <c r="C331" s="122" t="s">
        <v>68</v>
      </c>
      <c r="D331" s="126" t="s">
        <v>353</v>
      </c>
      <c r="E331" s="153" t="s">
        <v>132</v>
      </c>
      <c r="F331" s="209"/>
      <c r="G331" s="123" t="s">
        <v>252</v>
      </c>
      <c r="H331" s="81">
        <v>9306270</v>
      </c>
      <c r="I331" s="82">
        <v>265734.67</v>
      </c>
      <c r="J331" s="83">
        <f>IF(IF(H331="",0,H331)=0,0,(IF(H331&gt;0,IF(I331&gt;H331,0,H331-I331),IF(I331&gt;H331,H331-I331,0))))</f>
        <v>9040535.33</v>
      </c>
      <c r="K331" s="119" t="str">
        <f t="shared" si="7"/>
        <v>00007020000000000612</v>
      </c>
      <c r="L331" s="84" t="str">
        <f>C331&amp;D331&amp;E331&amp;F331&amp;G331</f>
        <v>00007020000000000612</v>
      </c>
    </row>
    <row r="332" spans="1:12" ht="12.75">
      <c r="A332" s="100" t="s">
        <v>253</v>
      </c>
      <c r="B332" s="101" t="s">
        <v>7</v>
      </c>
      <c r="C332" s="102" t="s">
        <v>68</v>
      </c>
      <c r="D332" s="125" t="s">
        <v>353</v>
      </c>
      <c r="E332" s="171" t="s">
        <v>132</v>
      </c>
      <c r="F332" s="172"/>
      <c r="G332" s="130" t="s">
        <v>13</v>
      </c>
      <c r="H332" s="97">
        <v>88481739.99</v>
      </c>
      <c r="I332" s="103">
        <v>29142674.1</v>
      </c>
      <c r="J332" s="104">
        <v>59339065.89</v>
      </c>
      <c r="K332" s="119" t="str">
        <f t="shared" si="7"/>
        <v>00007020000000000620</v>
      </c>
      <c r="L332" s="107" t="s">
        <v>358</v>
      </c>
    </row>
    <row r="333" spans="1:12" s="85" customFormat="1" ht="45">
      <c r="A333" s="80" t="s">
        <v>349</v>
      </c>
      <c r="B333" s="79" t="s">
        <v>7</v>
      </c>
      <c r="C333" s="122" t="s">
        <v>68</v>
      </c>
      <c r="D333" s="126" t="s">
        <v>353</v>
      </c>
      <c r="E333" s="153" t="s">
        <v>132</v>
      </c>
      <c r="F333" s="209"/>
      <c r="G333" s="123" t="s">
        <v>350</v>
      </c>
      <c r="H333" s="81">
        <v>80199394</v>
      </c>
      <c r="I333" s="82">
        <v>28796727.3</v>
      </c>
      <c r="J333" s="83">
        <f>IF(IF(H333="",0,H333)=0,0,(IF(H333&gt;0,IF(I333&gt;H333,0,H333-I333),IF(I333&gt;H333,H333-I333,0))))</f>
        <v>51402666.7</v>
      </c>
      <c r="K333" s="119" t="str">
        <f t="shared" si="7"/>
        <v>00007020000000000621</v>
      </c>
      <c r="L333" s="84" t="str">
        <f>C333&amp;D333&amp;E333&amp;F333&amp;G333</f>
        <v>00007020000000000621</v>
      </c>
    </row>
    <row r="334" spans="1:12" s="85" customFormat="1" ht="12.75">
      <c r="A334" s="80" t="s">
        <v>255</v>
      </c>
      <c r="B334" s="79" t="s">
        <v>7</v>
      </c>
      <c r="C334" s="122" t="s">
        <v>68</v>
      </c>
      <c r="D334" s="126" t="s">
        <v>353</v>
      </c>
      <c r="E334" s="153" t="s">
        <v>132</v>
      </c>
      <c r="F334" s="209"/>
      <c r="G334" s="123" t="s">
        <v>256</v>
      </c>
      <c r="H334" s="81">
        <v>8282345.99</v>
      </c>
      <c r="I334" s="82">
        <v>345946.8</v>
      </c>
      <c r="J334" s="83">
        <f>IF(IF(H334="",0,H334)=0,0,(IF(H334&gt;0,IF(I334&gt;H334,0,H334-I334),IF(I334&gt;H334,H334-I334,0))))</f>
        <v>7936399.19</v>
      </c>
      <c r="K334" s="119" t="str">
        <f t="shared" si="7"/>
        <v>00007020000000000622</v>
      </c>
      <c r="L334" s="84" t="str">
        <f>C334&amp;D334&amp;E334&amp;F334&amp;G334</f>
        <v>00007020000000000622</v>
      </c>
    </row>
    <row r="335" spans="1:12" ht="12.75">
      <c r="A335" s="100" t="s">
        <v>359</v>
      </c>
      <c r="B335" s="101" t="s">
        <v>7</v>
      </c>
      <c r="C335" s="102" t="s">
        <v>68</v>
      </c>
      <c r="D335" s="125" t="s">
        <v>361</v>
      </c>
      <c r="E335" s="171" t="s">
        <v>132</v>
      </c>
      <c r="F335" s="172"/>
      <c r="G335" s="130" t="s">
        <v>68</v>
      </c>
      <c r="H335" s="97">
        <v>13316370</v>
      </c>
      <c r="I335" s="103">
        <v>4404575.46</v>
      </c>
      <c r="J335" s="104">
        <v>8911794.54</v>
      </c>
      <c r="K335" s="119" t="str">
        <f t="shared" si="7"/>
        <v>00007030000000000000</v>
      </c>
      <c r="L335" s="107" t="s">
        <v>360</v>
      </c>
    </row>
    <row r="336" spans="1:12" ht="22.5">
      <c r="A336" s="100" t="s">
        <v>245</v>
      </c>
      <c r="B336" s="101" t="s">
        <v>7</v>
      </c>
      <c r="C336" s="102" t="s">
        <v>68</v>
      </c>
      <c r="D336" s="125" t="s">
        <v>361</v>
      </c>
      <c r="E336" s="171" t="s">
        <v>132</v>
      </c>
      <c r="F336" s="172"/>
      <c r="G336" s="130" t="s">
        <v>247</v>
      </c>
      <c r="H336" s="97">
        <v>13316370</v>
      </c>
      <c r="I336" s="103">
        <v>4404575.46</v>
      </c>
      <c r="J336" s="104">
        <v>8911794.54</v>
      </c>
      <c r="K336" s="119" t="str">
        <f t="shared" si="7"/>
        <v>00007030000000000600</v>
      </c>
      <c r="L336" s="107" t="s">
        <v>362</v>
      </c>
    </row>
    <row r="337" spans="1:12" ht="12.75">
      <c r="A337" s="100" t="s">
        <v>248</v>
      </c>
      <c r="B337" s="101" t="s">
        <v>7</v>
      </c>
      <c r="C337" s="102" t="s">
        <v>68</v>
      </c>
      <c r="D337" s="125" t="s">
        <v>361</v>
      </c>
      <c r="E337" s="171" t="s">
        <v>132</v>
      </c>
      <c r="F337" s="172"/>
      <c r="G337" s="130" t="s">
        <v>250</v>
      </c>
      <c r="H337" s="97">
        <v>7564800</v>
      </c>
      <c r="I337" s="103">
        <v>2653097.73</v>
      </c>
      <c r="J337" s="104">
        <v>4911702.27</v>
      </c>
      <c r="K337" s="119" t="str">
        <f t="shared" si="7"/>
        <v>00007030000000000610</v>
      </c>
      <c r="L337" s="107" t="s">
        <v>363</v>
      </c>
    </row>
    <row r="338" spans="1:12" s="85" customFormat="1" ht="45">
      <c r="A338" s="80" t="s">
        <v>322</v>
      </c>
      <c r="B338" s="79" t="s">
        <v>7</v>
      </c>
      <c r="C338" s="122" t="s">
        <v>68</v>
      </c>
      <c r="D338" s="126" t="s">
        <v>361</v>
      </c>
      <c r="E338" s="153" t="s">
        <v>132</v>
      </c>
      <c r="F338" s="209"/>
      <c r="G338" s="123" t="s">
        <v>323</v>
      </c>
      <c r="H338" s="81">
        <v>7564800</v>
      </c>
      <c r="I338" s="82">
        <v>2653097.73</v>
      </c>
      <c r="J338" s="83">
        <f>IF(IF(H338="",0,H338)=0,0,(IF(H338&gt;0,IF(I338&gt;H338,0,H338-I338),IF(I338&gt;H338,H338-I338,0))))</f>
        <v>4911702.27</v>
      </c>
      <c r="K338" s="119" t="str">
        <f t="shared" si="7"/>
        <v>00007030000000000611</v>
      </c>
      <c r="L338" s="84" t="str">
        <f>C338&amp;D338&amp;E338&amp;F338&amp;G338</f>
        <v>00007030000000000611</v>
      </c>
    </row>
    <row r="339" spans="1:12" ht="12.75">
      <c r="A339" s="100" t="s">
        <v>253</v>
      </c>
      <c r="B339" s="101" t="s">
        <v>7</v>
      </c>
      <c r="C339" s="102" t="s">
        <v>68</v>
      </c>
      <c r="D339" s="125" t="s">
        <v>361</v>
      </c>
      <c r="E339" s="171" t="s">
        <v>132</v>
      </c>
      <c r="F339" s="172"/>
      <c r="G339" s="130" t="s">
        <v>13</v>
      </c>
      <c r="H339" s="97">
        <v>5751570</v>
      </c>
      <c r="I339" s="103">
        <v>1751477.73</v>
      </c>
      <c r="J339" s="104">
        <v>4000092.27</v>
      </c>
      <c r="K339" s="119" t="str">
        <f t="shared" si="7"/>
        <v>00007030000000000620</v>
      </c>
      <c r="L339" s="107" t="s">
        <v>364</v>
      </c>
    </row>
    <row r="340" spans="1:12" s="85" customFormat="1" ht="45">
      <c r="A340" s="80" t="s">
        <v>349</v>
      </c>
      <c r="B340" s="79" t="s">
        <v>7</v>
      </c>
      <c r="C340" s="122" t="s">
        <v>68</v>
      </c>
      <c r="D340" s="126" t="s">
        <v>361</v>
      </c>
      <c r="E340" s="153" t="s">
        <v>132</v>
      </c>
      <c r="F340" s="209"/>
      <c r="G340" s="123" t="s">
        <v>350</v>
      </c>
      <c r="H340" s="81">
        <v>5593870</v>
      </c>
      <c r="I340" s="82">
        <v>1734538.44</v>
      </c>
      <c r="J340" s="83">
        <f>IF(IF(H340="",0,H340)=0,0,(IF(H340&gt;0,IF(I340&gt;H340,0,H340-I340),IF(I340&gt;H340,H340-I340,0))))</f>
        <v>3859331.56</v>
      </c>
      <c r="K340" s="119" t="str">
        <f t="shared" si="7"/>
        <v>00007030000000000621</v>
      </c>
      <c r="L340" s="84" t="str">
        <f>C340&amp;D340&amp;E340&amp;F340&amp;G340</f>
        <v>00007030000000000621</v>
      </c>
    </row>
    <row r="341" spans="1:12" s="85" customFormat="1" ht="12.75">
      <c r="A341" s="80" t="s">
        <v>255</v>
      </c>
      <c r="B341" s="79" t="s">
        <v>7</v>
      </c>
      <c r="C341" s="122" t="s">
        <v>68</v>
      </c>
      <c r="D341" s="126" t="s">
        <v>361</v>
      </c>
      <c r="E341" s="153" t="s">
        <v>132</v>
      </c>
      <c r="F341" s="209"/>
      <c r="G341" s="123" t="s">
        <v>256</v>
      </c>
      <c r="H341" s="81">
        <v>157700</v>
      </c>
      <c r="I341" s="82">
        <v>16939.29</v>
      </c>
      <c r="J341" s="83">
        <f>IF(IF(H341="",0,H341)=0,0,(IF(H341&gt;0,IF(I341&gt;H341,0,H341-I341),IF(I341&gt;H341,H341-I341,0))))</f>
        <v>140760.71</v>
      </c>
      <c r="K341" s="119" t="str">
        <f t="shared" si="7"/>
        <v>00007030000000000622</v>
      </c>
      <c r="L341" s="84" t="str">
        <f>C341&amp;D341&amp;E341&amp;F341&amp;G341</f>
        <v>00007030000000000622</v>
      </c>
    </row>
    <row r="342" spans="1:12" ht="12.75">
      <c r="A342" s="100" t="s">
        <v>365</v>
      </c>
      <c r="B342" s="101" t="s">
        <v>7</v>
      </c>
      <c r="C342" s="102" t="s">
        <v>68</v>
      </c>
      <c r="D342" s="125" t="s">
        <v>367</v>
      </c>
      <c r="E342" s="171" t="s">
        <v>132</v>
      </c>
      <c r="F342" s="172"/>
      <c r="G342" s="130" t="s">
        <v>68</v>
      </c>
      <c r="H342" s="97">
        <v>15162703</v>
      </c>
      <c r="I342" s="103">
        <v>5387419.65</v>
      </c>
      <c r="J342" s="104">
        <v>9775283.35</v>
      </c>
      <c r="K342" s="119" t="str">
        <f t="shared" si="7"/>
        <v>00007070000000000000</v>
      </c>
      <c r="L342" s="107" t="s">
        <v>366</v>
      </c>
    </row>
    <row r="343" spans="1:12" ht="22.5">
      <c r="A343" s="100" t="s">
        <v>154</v>
      </c>
      <c r="B343" s="101" t="s">
        <v>7</v>
      </c>
      <c r="C343" s="102" t="s">
        <v>68</v>
      </c>
      <c r="D343" s="125" t="s">
        <v>367</v>
      </c>
      <c r="E343" s="171" t="s">
        <v>132</v>
      </c>
      <c r="F343" s="172"/>
      <c r="G343" s="130" t="s">
        <v>7</v>
      </c>
      <c r="H343" s="97">
        <v>30000</v>
      </c>
      <c r="I343" s="103">
        <v>0</v>
      </c>
      <c r="J343" s="104">
        <v>30000</v>
      </c>
      <c r="K343" s="119" t="str">
        <f t="shared" si="7"/>
        <v>00007070000000000200</v>
      </c>
      <c r="L343" s="107" t="s">
        <v>368</v>
      </c>
    </row>
    <row r="344" spans="1:12" ht="22.5">
      <c r="A344" s="100" t="s">
        <v>156</v>
      </c>
      <c r="B344" s="101" t="s">
        <v>7</v>
      </c>
      <c r="C344" s="102" t="s">
        <v>68</v>
      </c>
      <c r="D344" s="125" t="s">
        <v>367</v>
      </c>
      <c r="E344" s="171" t="s">
        <v>132</v>
      </c>
      <c r="F344" s="172"/>
      <c r="G344" s="130" t="s">
        <v>158</v>
      </c>
      <c r="H344" s="97">
        <v>30000</v>
      </c>
      <c r="I344" s="103">
        <v>0</v>
      </c>
      <c r="J344" s="104">
        <v>30000</v>
      </c>
      <c r="K344" s="119" t="str">
        <f t="shared" si="7"/>
        <v>00007070000000000240</v>
      </c>
      <c r="L344" s="107" t="s">
        <v>369</v>
      </c>
    </row>
    <row r="345" spans="1:12" s="85" customFormat="1" ht="12.75">
      <c r="A345" s="80" t="s">
        <v>159</v>
      </c>
      <c r="B345" s="79" t="s">
        <v>7</v>
      </c>
      <c r="C345" s="122" t="s">
        <v>68</v>
      </c>
      <c r="D345" s="126" t="s">
        <v>367</v>
      </c>
      <c r="E345" s="153" t="s">
        <v>132</v>
      </c>
      <c r="F345" s="209"/>
      <c r="G345" s="123" t="s">
        <v>160</v>
      </c>
      <c r="H345" s="81">
        <v>30000</v>
      </c>
      <c r="I345" s="82">
        <v>0</v>
      </c>
      <c r="J345" s="83">
        <f>IF(IF(H345="",0,H345)=0,0,(IF(H345&gt;0,IF(I345&gt;H345,0,H345-I345),IF(I345&gt;H345,H345-I345,0))))</f>
        <v>30000</v>
      </c>
      <c r="K345" s="119" t="str">
        <f t="shared" si="7"/>
        <v>00007070000000000244</v>
      </c>
      <c r="L345" s="84" t="str">
        <f>C345&amp;D345&amp;E345&amp;F345&amp;G345</f>
        <v>00007070000000000244</v>
      </c>
    </row>
    <row r="346" spans="1:12" ht="12.75">
      <c r="A346" s="100" t="s">
        <v>218</v>
      </c>
      <c r="B346" s="101" t="s">
        <v>7</v>
      </c>
      <c r="C346" s="102" t="s">
        <v>68</v>
      </c>
      <c r="D346" s="125" t="s">
        <v>367</v>
      </c>
      <c r="E346" s="171" t="s">
        <v>132</v>
      </c>
      <c r="F346" s="172"/>
      <c r="G346" s="130" t="s">
        <v>220</v>
      </c>
      <c r="H346" s="97">
        <v>619386</v>
      </c>
      <c r="I346" s="103">
        <v>0</v>
      </c>
      <c r="J346" s="104">
        <v>619386</v>
      </c>
      <c r="K346" s="119" t="str">
        <f t="shared" si="7"/>
        <v>00007070000000000300</v>
      </c>
      <c r="L346" s="107" t="s">
        <v>370</v>
      </c>
    </row>
    <row r="347" spans="1:12" ht="22.5">
      <c r="A347" s="100" t="s">
        <v>339</v>
      </c>
      <c r="B347" s="101" t="s">
        <v>7</v>
      </c>
      <c r="C347" s="102" t="s">
        <v>68</v>
      </c>
      <c r="D347" s="125" t="s">
        <v>367</v>
      </c>
      <c r="E347" s="171" t="s">
        <v>132</v>
      </c>
      <c r="F347" s="172"/>
      <c r="G347" s="130" t="s">
        <v>341</v>
      </c>
      <c r="H347" s="97">
        <v>619386</v>
      </c>
      <c r="I347" s="103">
        <v>0</v>
      </c>
      <c r="J347" s="104">
        <v>619386</v>
      </c>
      <c r="K347" s="119" t="str">
        <f t="shared" si="7"/>
        <v>00007070000000000320</v>
      </c>
      <c r="L347" s="107" t="s">
        <v>371</v>
      </c>
    </row>
    <row r="348" spans="1:12" s="85" customFormat="1" ht="22.5">
      <c r="A348" s="80" t="s">
        <v>344</v>
      </c>
      <c r="B348" s="79" t="s">
        <v>7</v>
      </c>
      <c r="C348" s="122" t="s">
        <v>68</v>
      </c>
      <c r="D348" s="126" t="s">
        <v>367</v>
      </c>
      <c r="E348" s="153" t="s">
        <v>132</v>
      </c>
      <c r="F348" s="209"/>
      <c r="G348" s="123" t="s">
        <v>345</v>
      </c>
      <c r="H348" s="81">
        <v>619386</v>
      </c>
      <c r="I348" s="82">
        <v>0</v>
      </c>
      <c r="J348" s="83">
        <f>IF(IF(H348="",0,H348)=0,0,(IF(H348&gt;0,IF(I348&gt;H348,0,H348-I348),IF(I348&gt;H348,H348-I348,0))))</f>
        <v>619386</v>
      </c>
      <c r="K348" s="119" t="str">
        <f t="shared" si="7"/>
        <v>00007070000000000323</v>
      </c>
      <c r="L348" s="84" t="str">
        <f>C348&amp;D348&amp;E348&amp;F348&amp;G348</f>
        <v>00007070000000000323</v>
      </c>
    </row>
    <row r="349" spans="1:12" ht="22.5">
      <c r="A349" s="100" t="s">
        <v>245</v>
      </c>
      <c r="B349" s="101" t="s">
        <v>7</v>
      </c>
      <c r="C349" s="102" t="s">
        <v>68</v>
      </c>
      <c r="D349" s="125" t="s">
        <v>367</v>
      </c>
      <c r="E349" s="171" t="s">
        <v>132</v>
      </c>
      <c r="F349" s="172"/>
      <c r="G349" s="130" t="s">
        <v>247</v>
      </c>
      <c r="H349" s="97">
        <v>14513317</v>
      </c>
      <c r="I349" s="103">
        <v>5387419.65</v>
      </c>
      <c r="J349" s="104">
        <v>9125897.35</v>
      </c>
      <c r="K349" s="119" t="str">
        <f t="shared" si="7"/>
        <v>00007070000000000600</v>
      </c>
      <c r="L349" s="107" t="s">
        <v>372</v>
      </c>
    </row>
    <row r="350" spans="1:12" ht="12.75">
      <c r="A350" s="100" t="s">
        <v>248</v>
      </c>
      <c r="B350" s="101" t="s">
        <v>7</v>
      </c>
      <c r="C350" s="102" t="s">
        <v>68</v>
      </c>
      <c r="D350" s="125" t="s">
        <v>367</v>
      </c>
      <c r="E350" s="171" t="s">
        <v>132</v>
      </c>
      <c r="F350" s="172"/>
      <c r="G350" s="130" t="s">
        <v>250</v>
      </c>
      <c r="H350" s="97">
        <v>9643917</v>
      </c>
      <c r="I350" s="103">
        <v>3673245.83</v>
      </c>
      <c r="J350" s="104">
        <v>5970671.17</v>
      </c>
      <c r="K350" s="119" t="str">
        <f t="shared" si="7"/>
        <v>00007070000000000610</v>
      </c>
      <c r="L350" s="107" t="s">
        <v>373</v>
      </c>
    </row>
    <row r="351" spans="1:12" s="85" customFormat="1" ht="45">
      <c r="A351" s="80" t="s">
        <v>322</v>
      </c>
      <c r="B351" s="79" t="s">
        <v>7</v>
      </c>
      <c r="C351" s="122" t="s">
        <v>68</v>
      </c>
      <c r="D351" s="126" t="s">
        <v>367</v>
      </c>
      <c r="E351" s="153" t="s">
        <v>132</v>
      </c>
      <c r="F351" s="209"/>
      <c r="G351" s="123" t="s">
        <v>323</v>
      </c>
      <c r="H351" s="81">
        <v>5149754</v>
      </c>
      <c r="I351" s="82">
        <v>2572480.83</v>
      </c>
      <c r="J351" s="83">
        <f>IF(IF(H351="",0,H351)=0,0,(IF(H351&gt;0,IF(I351&gt;H351,0,H351-I351),IF(I351&gt;H351,H351-I351,0))))</f>
        <v>2577273.17</v>
      </c>
      <c r="K351" s="119" t="str">
        <f t="shared" si="7"/>
        <v>00007070000000000611</v>
      </c>
      <c r="L351" s="84" t="str">
        <f>C351&amp;D351&amp;E351&amp;F351&amp;G351</f>
        <v>00007070000000000611</v>
      </c>
    </row>
    <row r="352" spans="1:12" s="85" customFormat="1" ht="12.75">
      <c r="A352" s="80" t="s">
        <v>251</v>
      </c>
      <c r="B352" s="79" t="s">
        <v>7</v>
      </c>
      <c r="C352" s="122" t="s">
        <v>68</v>
      </c>
      <c r="D352" s="126" t="s">
        <v>367</v>
      </c>
      <c r="E352" s="153" t="s">
        <v>132</v>
      </c>
      <c r="F352" s="209"/>
      <c r="G352" s="123" t="s">
        <v>252</v>
      </c>
      <c r="H352" s="81">
        <v>4494163</v>
      </c>
      <c r="I352" s="82">
        <v>1100765</v>
      </c>
      <c r="J352" s="83">
        <f>IF(IF(H352="",0,H352)=0,0,(IF(H352&gt;0,IF(I352&gt;H352,0,H352-I352),IF(I352&gt;H352,H352-I352,0))))</f>
        <v>3393398</v>
      </c>
      <c r="K352" s="119" t="str">
        <f t="shared" si="7"/>
        <v>00007070000000000612</v>
      </c>
      <c r="L352" s="84" t="str">
        <f>C352&amp;D352&amp;E352&amp;F352&amp;G352</f>
        <v>00007070000000000612</v>
      </c>
    </row>
    <row r="353" spans="1:12" ht="12.75">
      <c r="A353" s="100" t="s">
        <v>253</v>
      </c>
      <c r="B353" s="101" t="s">
        <v>7</v>
      </c>
      <c r="C353" s="102" t="s">
        <v>68</v>
      </c>
      <c r="D353" s="125" t="s">
        <v>367</v>
      </c>
      <c r="E353" s="171" t="s">
        <v>132</v>
      </c>
      <c r="F353" s="172"/>
      <c r="G353" s="130" t="s">
        <v>13</v>
      </c>
      <c r="H353" s="97">
        <v>4869400</v>
      </c>
      <c r="I353" s="103">
        <v>1714173.82</v>
      </c>
      <c r="J353" s="104">
        <v>3155226.18</v>
      </c>
      <c r="K353" s="119" t="str">
        <f t="shared" si="7"/>
        <v>00007070000000000620</v>
      </c>
      <c r="L353" s="107" t="s">
        <v>374</v>
      </c>
    </row>
    <row r="354" spans="1:12" s="85" customFormat="1" ht="45">
      <c r="A354" s="80" t="s">
        <v>349</v>
      </c>
      <c r="B354" s="79" t="s">
        <v>7</v>
      </c>
      <c r="C354" s="122" t="s">
        <v>68</v>
      </c>
      <c r="D354" s="126" t="s">
        <v>367</v>
      </c>
      <c r="E354" s="153" t="s">
        <v>132</v>
      </c>
      <c r="F354" s="209"/>
      <c r="G354" s="123" t="s">
        <v>350</v>
      </c>
      <c r="H354" s="81">
        <v>4869400</v>
      </c>
      <c r="I354" s="82">
        <v>1714173.82</v>
      </c>
      <c r="J354" s="83">
        <f>IF(IF(H354="",0,H354)=0,0,(IF(H354&gt;0,IF(I354&gt;H354,0,H354-I354),IF(I354&gt;H354,H354-I354,0))))</f>
        <v>3155226.18</v>
      </c>
      <c r="K354" s="119" t="str">
        <f t="shared" si="7"/>
        <v>00007070000000000621</v>
      </c>
      <c r="L354" s="84" t="str">
        <f>C354&amp;D354&amp;E354&amp;F354&amp;G354</f>
        <v>00007070000000000621</v>
      </c>
    </row>
    <row r="355" spans="1:12" ht="12.75">
      <c r="A355" s="100" t="s">
        <v>375</v>
      </c>
      <c r="B355" s="101" t="s">
        <v>7</v>
      </c>
      <c r="C355" s="102" t="s">
        <v>68</v>
      </c>
      <c r="D355" s="125" t="s">
        <v>377</v>
      </c>
      <c r="E355" s="171" t="s">
        <v>132</v>
      </c>
      <c r="F355" s="172"/>
      <c r="G355" s="130" t="s">
        <v>68</v>
      </c>
      <c r="H355" s="97">
        <v>21021300</v>
      </c>
      <c r="I355" s="103">
        <v>6040285.92</v>
      </c>
      <c r="J355" s="104">
        <v>14981014.08</v>
      </c>
      <c r="K355" s="119" t="str">
        <f t="shared" si="7"/>
        <v>00007090000000000000</v>
      </c>
      <c r="L355" s="107" t="s">
        <v>376</v>
      </c>
    </row>
    <row r="356" spans="1:12" ht="56.25">
      <c r="A356" s="100" t="s">
        <v>137</v>
      </c>
      <c r="B356" s="101" t="s">
        <v>7</v>
      </c>
      <c r="C356" s="102" t="s">
        <v>68</v>
      </c>
      <c r="D356" s="125" t="s">
        <v>377</v>
      </c>
      <c r="E356" s="171" t="s">
        <v>132</v>
      </c>
      <c r="F356" s="172"/>
      <c r="G356" s="130" t="s">
        <v>139</v>
      </c>
      <c r="H356" s="97">
        <v>16765200</v>
      </c>
      <c r="I356" s="103">
        <v>4490343.58</v>
      </c>
      <c r="J356" s="104">
        <v>12274856.42</v>
      </c>
      <c r="K356" s="119" t="str">
        <f aca="true" t="shared" si="8" ref="K356:K419">C356&amp;D356&amp;E356&amp;F356&amp;G356</f>
        <v>00007090000000000100</v>
      </c>
      <c r="L356" s="107" t="s">
        <v>378</v>
      </c>
    </row>
    <row r="357" spans="1:12" ht="12.75">
      <c r="A357" s="100" t="s">
        <v>379</v>
      </c>
      <c r="B357" s="101" t="s">
        <v>7</v>
      </c>
      <c r="C357" s="102" t="s">
        <v>68</v>
      </c>
      <c r="D357" s="125" t="s">
        <v>377</v>
      </c>
      <c r="E357" s="171" t="s">
        <v>132</v>
      </c>
      <c r="F357" s="172"/>
      <c r="G357" s="130" t="s">
        <v>381</v>
      </c>
      <c r="H357" s="97">
        <v>13582900</v>
      </c>
      <c r="I357" s="103">
        <v>3797435.02</v>
      </c>
      <c r="J357" s="104">
        <v>9785464.98</v>
      </c>
      <c r="K357" s="119" t="str">
        <f t="shared" si="8"/>
        <v>00007090000000000110</v>
      </c>
      <c r="L357" s="107" t="s">
        <v>380</v>
      </c>
    </row>
    <row r="358" spans="1:12" s="85" customFormat="1" ht="12.75">
      <c r="A358" s="80" t="s">
        <v>382</v>
      </c>
      <c r="B358" s="79" t="s">
        <v>7</v>
      </c>
      <c r="C358" s="122" t="s">
        <v>68</v>
      </c>
      <c r="D358" s="126" t="s">
        <v>377</v>
      </c>
      <c r="E358" s="153" t="s">
        <v>132</v>
      </c>
      <c r="F358" s="209"/>
      <c r="G358" s="123" t="s">
        <v>383</v>
      </c>
      <c r="H358" s="81">
        <v>10426100</v>
      </c>
      <c r="I358" s="82">
        <v>2937102.24</v>
      </c>
      <c r="J358" s="83">
        <f>IF(IF(H358="",0,H358)=0,0,(IF(H358&gt;0,IF(I358&gt;H358,0,H358-I358),IF(I358&gt;H358,H358-I358,0))))</f>
        <v>7488997.76</v>
      </c>
      <c r="K358" s="119" t="str">
        <f t="shared" si="8"/>
        <v>00007090000000000111</v>
      </c>
      <c r="L358" s="84" t="str">
        <f>C358&amp;D358&amp;E358&amp;F358&amp;G358</f>
        <v>00007090000000000111</v>
      </c>
    </row>
    <row r="359" spans="1:12" s="85" customFormat="1" ht="22.5">
      <c r="A359" s="80" t="s">
        <v>384</v>
      </c>
      <c r="B359" s="79" t="s">
        <v>7</v>
      </c>
      <c r="C359" s="122" t="s">
        <v>68</v>
      </c>
      <c r="D359" s="126" t="s">
        <v>377</v>
      </c>
      <c r="E359" s="153" t="s">
        <v>132</v>
      </c>
      <c r="F359" s="209"/>
      <c r="G359" s="123" t="s">
        <v>385</v>
      </c>
      <c r="H359" s="81">
        <v>8000</v>
      </c>
      <c r="I359" s="82">
        <v>1420</v>
      </c>
      <c r="J359" s="83">
        <f>IF(IF(H359="",0,H359)=0,0,(IF(H359&gt;0,IF(I359&gt;H359,0,H359-I359),IF(I359&gt;H359,H359-I359,0))))</f>
        <v>6580</v>
      </c>
      <c r="K359" s="119" t="str">
        <f t="shared" si="8"/>
        <v>00007090000000000112</v>
      </c>
      <c r="L359" s="84" t="str">
        <f>C359&amp;D359&amp;E359&amp;F359&amp;G359</f>
        <v>00007090000000000112</v>
      </c>
    </row>
    <row r="360" spans="1:12" s="85" customFormat="1" ht="33.75">
      <c r="A360" s="80" t="s">
        <v>386</v>
      </c>
      <c r="B360" s="79" t="s">
        <v>7</v>
      </c>
      <c r="C360" s="122" t="s">
        <v>68</v>
      </c>
      <c r="D360" s="126" t="s">
        <v>377</v>
      </c>
      <c r="E360" s="153" t="s">
        <v>132</v>
      </c>
      <c r="F360" s="209"/>
      <c r="G360" s="123" t="s">
        <v>387</v>
      </c>
      <c r="H360" s="81">
        <v>3148800</v>
      </c>
      <c r="I360" s="82">
        <v>858912.78</v>
      </c>
      <c r="J360" s="83">
        <f>IF(IF(H360="",0,H360)=0,0,(IF(H360&gt;0,IF(I360&gt;H360,0,H360-I360),IF(I360&gt;H360,H360-I360,0))))</f>
        <v>2289887.22</v>
      </c>
      <c r="K360" s="119" t="str">
        <f t="shared" si="8"/>
        <v>00007090000000000119</v>
      </c>
      <c r="L360" s="84" t="str">
        <f>C360&amp;D360&amp;E360&amp;F360&amp;G360</f>
        <v>00007090000000000119</v>
      </c>
    </row>
    <row r="361" spans="1:12" ht="22.5">
      <c r="A361" s="100" t="s">
        <v>140</v>
      </c>
      <c r="B361" s="101" t="s">
        <v>7</v>
      </c>
      <c r="C361" s="102" t="s">
        <v>68</v>
      </c>
      <c r="D361" s="125" t="s">
        <v>377</v>
      </c>
      <c r="E361" s="171" t="s">
        <v>132</v>
      </c>
      <c r="F361" s="172"/>
      <c r="G361" s="130" t="s">
        <v>142</v>
      </c>
      <c r="H361" s="97">
        <v>3182300</v>
      </c>
      <c r="I361" s="103">
        <v>692908.56</v>
      </c>
      <c r="J361" s="104">
        <v>2489391.44</v>
      </c>
      <c r="K361" s="119" t="str">
        <f t="shared" si="8"/>
        <v>00007090000000000120</v>
      </c>
      <c r="L361" s="107" t="s">
        <v>388</v>
      </c>
    </row>
    <row r="362" spans="1:12" s="85" customFormat="1" ht="22.5">
      <c r="A362" s="80" t="s">
        <v>143</v>
      </c>
      <c r="B362" s="79" t="s">
        <v>7</v>
      </c>
      <c r="C362" s="122" t="s">
        <v>68</v>
      </c>
      <c r="D362" s="126" t="s">
        <v>377</v>
      </c>
      <c r="E362" s="153" t="s">
        <v>132</v>
      </c>
      <c r="F362" s="209"/>
      <c r="G362" s="123" t="s">
        <v>144</v>
      </c>
      <c r="H362" s="81">
        <v>2321100</v>
      </c>
      <c r="I362" s="82">
        <v>549939.51</v>
      </c>
      <c r="J362" s="83">
        <f>IF(IF(H362="",0,H362)=0,0,(IF(H362&gt;0,IF(I362&gt;H362,0,H362-I362),IF(I362&gt;H362,H362-I362,0))))</f>
        <v>1771160.49</v>
      </c>
      <c r="K362" s="119" t="str">
        <f t="shared" si="8"/>
        <v>00007090000000000121</v>
      </c>
      <c r="L362" s="84" t="str">
        <f>C362&amp;D362&amp;E362&amp;F362&amp;G362</f>
        <v>00007090000000000121</v>
      </c>
    </row>
    <row r="363" spans="1:12" s="85" customFormat="1" ht="33.75">
      <c r="A363" s="80" t="s">
        <v>145</v>
      </c>
      <c r="B363" s="79" t="s">
        <v>7</v>
      </c>
      <c r="C363" s="122" t="s">
        <v>68</v>
      </c>
      <c r="D363" s="126" t="s">
        <v>377</v>
      </c>
      <c r="E363" s="153" t="s">
        <v>132</v>
      </c>
      <c r="F363" s="209"/>
      <c r="G363" s="123" t="s">
        <v>146</v>
      </c>
      <c r="H363" s="81">
        <v>160200</v>
      </c>
      <c r="I363" s="82">
        <v>0</v>
      </c>
      <c r="J363" s="83">
        <f>IF(IF(H363="",0,H363)=0,0,(IF(H363&gt;0,IF(I363&gt;H363,0,H363-I363),IF(I363&gt;H363,H363-I363,0))))</f>
        <v>160200</v>
      </c>
      <c r="K363" s="119" t="str">
        <f t="shared" si="8"/>
        <v>00007090000000000122</v>
      </c>
      <c r="L363" s="84" t="str">
        <f>C363&amp;D363&amp;E363&amp;F363&amp;G363</f>
        <v>00007090000000000122</v>
      </c>
    </row>
    <row r="364" spans="1:12" s="85" customFormat="1" ht="33.75">
      <c r="A364" s="80" t="s">
        <v>147</v>
      </c>
      <c r="B364" s="79" t="s">
        <v>7</v>
      </c>
      <c r="C364" s="122" t="s">
        <v>68</v>
      </c>
      <c r="D364" s="126" t="s">
        <v>377</v>
      </c>
      <c r="E364" s="153" t="s">
        <v>132</v>
      </c>
      <c r="F364" s="209"/>
      <c r="G364" s="123" t="s">
        <v>148</v>
      </c>
      <c r="H364" s="81">
        <v>701000</v>
      </c>
      <c r="I364" s="82">
        <v>142969.05</v>
      </c>
      <c r="J364" s="83">
        <f>IF(IF(H364="",0,H364)=0,0,(IF(H364&gt;0,IF(I364&gt;H364,0,H364-I364),IF(I364&gt;H364,H364-I364,0))))</f>
        <v>558030.95</v>
      </c>
      <c r="K364" s="119" t="str">
        <f t="shared" si="8"/>
        <v>00007090000000000129</v>
      </c>
      <c r="L364" s="84" t="str">
        <f>C364&amp;D364&amp;E364&amp;F364&amp;G364</f>
        <v>00007090000000000129</v>
      </c>
    </row>
    <row r="365" spans="1:12" ht="22.5">
      <c r="A365" s="100" t="s">
        <v>154</v>
      </c>
      <c r="B365" s="101" t="s">
        <v>7</v>
      </c>
      <c r="C365" s="102" t="s">
        <v>68</v>
      </c>
      <c r="D365" s="125" t="s">
        <v>377</v>
      </c>
      <c r="E365" s="171" t="s">
        <v>132</v>
      </c>
      <c r="F365" s="172"/>
      <c r="G365" s="130" t="s">
        <v>7</v>
      </c>
      <c r="H365" s="97">
        <v>4146100</v>
      </c>
      <c r="I365" s="103">
        <v>1522738.62</v>
      </c>
      <c r="J365" s="104">
        <v>2623361.38</v>
      </c>
      <c r="K365" s="119" t="str">
        <f t="shared" si="8"/>
        <v>00007090000000000200</v>
      </c>
      <c r="L365" s="107" t="s">
        <v>389</v>
      </c>
    </row>
    <row r="366" spans="1:12" ht="22.5">
      <c r="A366" s="100" t="s">
        <v>156</v>
      </c>
      <c r="B366" s="101" t="s">
        <v>7</v>
      </c>
      <c r="C366" s="102" t="s">
        <v>68</v>
      </c>
      <c r="D366" s="125" t="s">
        <v>377</v>
      </c>
      <c r="E366" s="171" t="s">
        <v>132</v>
      </c>
      <c r="F366" s="172"/>
      <c r="G366" s="130" t="s">
        <v>158</v>
      </c>
      <c r="H366" s="97">
        <v>4146100</v>
      </c>
      <c r="I366" s="103">
        <v>1522738.62</v>
      </c>
      <c r="J366" s="104">
        <v>2623361.38</v>
      </c>
      <c r="K366" s="119" t="str">
        <f t="shared" si="8"/>
        <v>00007090000000000240</v>
      </c>
      <c r="L366" s="107" t="s">
        <v>390</v>
      </c>
    </row>
    <row r="367" spans="1:12" s="85" customFormat="1" ht="12.75">
      <c r="A367" s="80" t="s">
        <v>159</v>
      </c>
      <c r="B367" s="79" t="s">
        <v>7</v>
      </c>
      <c r="C367" s="122" t="s">
        <v>68</v>
      </c>
      <c r="D367" s="126" t="s">
        <v>377</v>
      </c>
      <c r="E367" s="153" t="s">
        <v>132</v>
      </c>
      <c r="F367" s="209"/>
      <c r="G367" s="123" t="s">
        <v>160</v>
      </c>
      <c r="H367" s="81">
        <v>4146100</v>
      </c>
      <c r="I367" s="82">
        <v>1522738.62</v>
      </c>
      <c r="J367" s="83">
        <f>IF(IF(H367="",0,H367)=0,0,(IF(H367&gt;0,IF(I367&gt;H367,0,H367-I367),IF(I367&gt;H367,H367-I367,0))))</f>
        <v>2623361.38</v>
      </c>
      <c r="K367" s="119" t="str">
        <f t="shared" si="8"/>
        <v>00007090000000000244</v>
      </c>
      <c r="L367" s="84" t="str">
        <f>C367&amp;D367&amp;E367&amp;F367&amp;G367</f>
        <v>00007090000000000244</v>
      </c>
    </row>
    <row r="368" spans="1:12" ht="12.75">
      <c r="A368" s="100" t="s">
        <v>161</v>
      </c>
      <c r="B368" s="101" t="s">
        <v>7</v>
      </c>
      <c r="C368" s="102" t="s">
        <v>68</v>
      </c>
      <c r="D368" s="125" t="s">
        <v>377</v>
      </c>
      <c r="E368" s="171" t="s">
        <v>132</v>
      </c>
      <c r="F368" s="172"/>
      <c r="G368" s="130" t="s">
        <v>163</v>
      </c>
      <c r="H368" s="97">
        <v>110000</v>
      </c>
      <c r="I368" s="103">
        <v>27203.72</v>
      </c>
      <c r="J368" s="104">
        <v>82796.28</v>
      </c>
      <c r="K368" s="119" t="str">
        <f t="shared" si="8"/>
        <v>00007090000000000800</v>
      </c>
      <c r="L368" s="107" t="s">
        <v>391</v>
      </c>
    </row>
    <row r="369" spans="1:12" ht="12.75">
      <c r="A369" s="100" t="s">
        <v>164</v>
      </c>
      <c r="B369" s="101" t="s">
        <v>7</v>
      </c>
      <c r="C369" s="102" t="s">
        <v>68</v>
      </c>
      <c r="D369" s="125" t="s">
        <v>377</v>
      </c>
      <c r="E369" s="171" t="s">
        <v>132</v>
      </c>
      <c r="F369" s="172"/>
      <c r="G369" s="130" t="s">
        <v>166</v>
      </c>
      <c r="H369" s="97">
        <v>110000</v>
      </c>
      <c r="I369" s="103">
        <v>27203.72</v>
      </c>
      <c r="J369" s="104">
        <v>82796.28</v>
      </c>
      <c r="K369" s="119" t="str">
        <f t="shared" si="8"/>
        <v>00007090000000000850</v>
      </c>
      <c r="L369" s="107" t="s">
        <v>392</v>
      </c>
    </row>
    <row r="370" spans="1:12" s="85" customFormat="1" ht="22.5">
      <c r="A370" s="80" t="s">
        <v>187</v>
      </c>
      <c r="B370" s="79" t="s">
        <v>7</v>
      </c>
      <c r="C370" s="122" t="s">
        <v>68</v>
      </c>
      <c r="D370" s="126" t="s">
        <v>377</v>
      </c>
      <c r="E370" s="153" t="s">
        <v>132</v>
      </c>
      <c r="F370" s="209"/>
      <c r="G370" s="123" t="s">
        <v>188</v>
      </c>
      <c r="H370" s="81">
        <v>17000</v>
      </c>
      <c r="I370" s="82">
        <v>0</v>
      </c>
      <c r="J370" s="83">
        <f>IF(IF(H370="",0,H370)=0,0,(IF(H370&gt;0,IF(I370&gt;H370,0,H370-I370),IF(I370&gt;H370,H370-I370,0))))</f>
        <v>17000</v>
      </c>
      <c r="K370" s="119" t="str">
        <f t="shared" si="8"/>
        <v>00007090000000000851</v>
      </c>
      <c r="L370" s="84" t="str">
        <f>C370&amp;D370&amp;E370&amp;F370&amp;G370</f>
        <v>00007090000000000851</v>
      </c>
    </row>
    <row r="371" spans="1:12" s="85" customFormat="1" ht="12.75">
      <c r="A371" s="80" t="s">
        <v>189</v>
      </c>
      <c r="B371" s="79" t="s">
        <v>7</v>
      </c>
      <c r="C371" s="122" t="s">
        <v>68</v>
      </c>
      <c r="D371" s="126" t="s">
        <v>377</v>
      </c>
      <c r="E371" s="153" t="s">
        <v>132</v>
      </c>
      <c r="F371" s="209"/>
      <c r="G371" s="123" t="s">
        <v>190</v>
      </c>
      <c r="H371" s="81">
        <v>79942.34</v>
      </c>
      <c r="I371" s="82">
        <v>26547</v>
      </c>
      <c r="J371" s="83">
        <f>IF(IF(H371="",0,H371)=0,0,(IF(H371&gt;0,IF(I371&gt;H371,0,H371-I371),IF(I371&gt;H371,H371-I371,0))))</f>
        <v>53395.34</v>
      </c>
      <c r="K371" s="119" t="str">
        <f t="shared" si="8"/>
        <v>00007090000000000852</v>
      </c>
      <c r="L371" s="84" t="str">
        <f>C371&amp;D371&amp;E371&amp;F371&amp;G371</f>
        <v>00007090000000000852</v>
      </c>
    </row>
    <row r="372" spans="1:12" s="85" customFormat="1" ht="12.75">
      <c r="A372" s="80" t="s">
        <v>167</v>
      </c>
      <c r="B372" s="79" t="s">
        <v>7</v>
      </c>
      <c r="C372" s="122" t="s">
        <v>68</v>
      </c>
      <c r="D372" s="126" t="s">
        <v>377</v>
      </c>
      <c r="E372" s="153" t="s">
        <v>132</v>
      </c>
      <c r="F372" s="209"/>
      <c r="G372" s="123" t="s">
        <v>168</v>
      </c>
      <c r="H372" s="81">
        <v>13057.66</v>
      </c>
      <c r="I372" s="82">
        <v>656.72</v>
      </c>
      <c r="J372" s="83">
        <f>IF(IF(H372="",0,H372)=0,0,(IF(H372&gt;0,IF(I372&gt;H372,0,H372-I372),IF(I372&gt;H372,H372-I372,0))))</f>
        <v>12400.94</v>
      </c>
      <c r="K372" s="119" t="str">
        <f t="shared" si="8"/>
        <v>00007090000000000853</v>
      </c>
      <c r="L372" s="84" t="str">
        <f>C372&amp;D372&amp;E372&amp;F372&amp;G372</f>
        <v>00007090000000000853</v>
      </c>
    </row>
    <row r="373" spans="1:12" ht="12.75">
      <c r="A373" s="100" t="s">
        <v>393</v>
      </c>
      <c r="B373" s="101" t="s">
        <v>7</v>
      </c>
      <c r="C373" s="102" t="s">
        <v>68</v>
      </c>
      <c r="D373" s="125" t="s">
        <v>395</v>
      </c>
      <c r="E373" s="171" t="s">
        <v>132</v>
      </c>
      <c r="F373" s="172"/>
      <c r="G373" s="130" t="s">
        <v>68</v>
      </c>
      <c r="H373" s="97">
        <v>58686231</v>
      </c>
      <c r="I373" s="103">
        <v>19802308.52</v>
      </c>
      <c r="J373" s="104">
        <v>38883922.48</v>
      </c>
      <c r="K373" s="119" t="str">
        <f t="shared" si="8"/>
        <v>00008000000000000000</v>
      </c>
      <c r="L373" s="107" t="s">
        <v>394</v>
      </c>
    </row>
    <row r="374" spans="1:12" ht="12.75">
      <c r="A374" s="100" t="s">
        <v>396</v>
      </c>
      <c r="B374" s="101" t="s">
        <v>7</v>
      </c>
      <c r="C374" s="102" t="s">
        <v>68</v>
      </c>
      <c r="D374" s="125" t="s">
        <v>398</v>
      </c>
      <c r="E374" s="171" t="s">
        <v>132</v>
      </c>
      <c r="F374" s="172"/>
      <c r="G374" s="130" t="s">
        <v>68</v>
      </c>
      <c r="H374" s="97">
        <v>49435477.8</v>
      </c>
      <c r="I374" s="103">
        <v>16776712.78</v>
      </c>
      <c r="J374" s="104">
        <v>32658765.02</v>
      </c>
      <c r="K374" s="119" t="str">
        <f t="shared" si="8"/>
        <v>00008010000000000000</v>
      </c>
      <c r="L374" s="107" t="s">
        <v>397</v>
      </c>
    </row>
    <row r="375" spans="1:12" ht="22.5">
      <c r="A375" s="100" t="s">
        <v>154</v>
      </c>
      <c r="B375" s="101" t="s">
        <v>7</v>
      </c>
      <c r="C375" s="102" t="s">
        <v>68</v>
      </c>
      <c r="D375" s="125" t="s">
        <v>398</v>
      </c>
      <c r="E375" s="171" t="s">
        <v>132</v>
      </c>
      <c r="F375" s="172"/>
      <c r="G375" s="130" t="s">
        <v>7</v>
      </c>
      <c r="H375" s="97">
        <v>30957</v>
      </c>
      <c r="I375" s="103">
        <v>2964</v>
      </c>
      <c r="J375" s="104">
        <v>27993</v>
      </c>
      <c r="K375" s="119" t="str">
        <f t="shared" si="8"/>
        <v>00008010000000000200</v>
      </c>
      <c r="L375" s="107" t="s">
        <v>399</v>
      </c>
    </row>
    <row r="376" spans="1:12" ht="22.5">
      <c r="A376" s="100" t="s">
        <v>156</v>
      </c>
      <c r="B376" s="101" t="s">
        <v>7</v>
      </c>
      <c r="C376" s="102" t="s">
        <v>68</v>
      </c>
      <c r="D376" s="125" t="s">
        <v>398</v>
      </c>
      <c r="E376" s="171" t="s">
        <v>132</v>
      </c>
      <c r="F376" s="172"/>
      <c r="G376" s="130" t="s">
        <v>158</v>
      </c>
      <c r="H376" s="97">
        <v>30957</v>
      </c>
      <c r="I376" s="103">
        <v>2964</v>
      </c>
      <c r="J376" s="104">
        <v>27993</v>
      </c>
      <c r="K376" s="119" t="str">
        <f t="shared" si="8"/>
        <v>00008010000000000240</v>
      </c>
      <c r="L376" s="107" t="s">
        <v>400</v>
      </c>
    </row>
    <row r="377" spans="1:12" s="85" customFormat="1" ht="12.75">
      <c r="A377" s="80" t="s">
        <v>159</v>
      </c>
      <c r="B377" s="79" t="s">
        <v>7</v>
      </c>
      <c r="C377" s="122" t="s">
        <v>68</v>
      </c>
      <c r="D377" s="126" t="s">
        <v>398</v>
      </c>
      <c r="E377" s="153" t="s">
        <v>132</v>
      </c>
      <c r="F377" s="209"/>
      <c r="G377" s="123" t="s">
        <v>160</v>
      </c>
      <c r="H377" s="81">
        <v>30957</v>
      </c>
      <c r="I377" s="82">
        <v>2964</v>
      </c>
      <c r="J377" s="83">
        <f>IF(IF(H377="",0,H377)=0,0,(IF(H377&gt;0,IF(I377&gt;H377,0,H377-I377),IF(I377&gt;H377,H377-I377,0))))</f>
        <v>27993</v>
      </c>
      <c r="K377" s="119" t="str">
        <f t="shared" si="8"/>
        <v>00008010000000000244</v>
      </c>
      <c r="L377" s="84" t="str">
        <f>C377&amp;D377&amp;E377&amp;F377&amp;G377</f>
        <v>00008010000000000244</v>
      </c>
    </row>
    <row r="378" spans="1:12" ht="22.5">
      <c r="A378" s="100" t="s">
        <v>245</v>
      </c>
      <c r="B378" s="101" t="s">
        <v>7</v>
      </c>
      <c r="C378" s="102" t="s">
        <v>68</v>
      </c>
      <c r="D378" s="125" t="s">
        <v>398</v>
      </c>
      <c r="E378" s="171" t="s">
        <v>132</v>
      </c>
      <c r="F378" s="172"/>
      <c r="G378" s="130" t="s">
        <v>247</v>
      </c>
      <c r="H378" s="97">
        <v>49404520.8</v>
      </c>
      <c r="I378" s="103">
        <v>16773748.78</v>
      </c>
      <c r="J378" s="104">
        <v>32630772.02</v>
      </c>
      <c r="K378" s="119" t="str">
        <f t="shared" si="8"/>
        <v>00008010000000000600</v>
      </c>
      <c r="L378" s="107" t="s">
        <v>401</v>
      </c>
    </row>
    <row r="379" spans="1:12" ht="12.75">
      <c r="A379" s="100" t="s">
        <v>248</v>
      </c>
      <c r="B379" s="101" t="s">
        <v>7</v>
      </c>
      <c r="C379" s="102" t="s">
        <v>68</v>
      </c>
      <c r="D379" s="125" t="s">
        <v>398</v>
      </c>
      <c r="E379" s="171" t="s">
        <v>132</v>
      </c>
      <c r="F379" s="172"/>
      <c r="G379" s="130" t="s">
        <v>250</v>
      </c>
      <c r="H379" s="97">
        <v>40095880.8</v>
      </c>
      <c r="I379" s="103">
        <v>13310731.63</v>
      </c>
      <c r="J379" s="104">
        <v>26785149.17</v>
      </c>
      <c r="K379" s="119" t="str">
        <f t="shared" si="8"/>
        <v>00008010000000000610</v>
      </c>
      <c r="L379" s="107" t="s">
        <v>402</v>
      </c>
    </row>
    <row r="380" spans="1:12" s="85" customFormat="1" ht="45">
      <c r="A380" s="80" t="s">
        <v>322</v>
      </c>
      <c r="B380" s="79" t="s">
        <v>7</v>
      </c>
      <c r="C380" s="122" t="s">
        <v>68</v>
      </c>
      <c r="D380" s="126" t="s">
        <v>398</v>
      </c>
      <c r="E380" s="153" t="s">
        <v>132</v>
      </c>
      <c r="F380" s="209"/>
      <c r="G380" s="123" t="s">
        <v>323</v>
      </c>
      <c r="H380" s="81">
        <v>36861446.8</v>
      </c>
      <c r="I380" s="82">
        <v>13170731.63</v>
      </c>
      <c r="J380" s="83">
        <f>IF(IF(H380="",0,H380)=0,0,(IF(H380&gt;0,IF(I380&gt;H380,0,H380-I380),IF(I380&gt;H380,H380-I380,0))))</f>
        <v>23690715.17</v>
      </c>
      <c r="K380" s="119" t="str">
        <f t="shared" si="8"/>
        <v>00008010000000000611</v>
      </c>
      <c r="L380" s="84" t="str">
        <f>C380&amp;D380&amp;E380&amp;F380&amp;G380</f>
        <v>00008010000000000611</v>
      </c>
    </row>
    <row r="381" spans="1:12" s="85" customFormat="1" ht="12.75">
      <c r="A381" s="80" t="s">
        <v>251</v>
      </c>
      <c r="B381" s="79" t="s">
        <v>7</v>
      </c>
      <c r="C381" s="122" t="s">
        <v>68</v>
      </c>
      <c r="D381" s="126" t="s">
        <v>398</v>
      </c>
      <c r="E381" s="153" t="s">
        <v>132</v>
      </c>
      <c r="F381" s="209"/>
      <c r="G381" s="123" t="s">
        <v>252</v>
      </c>
      <c r="H381" s="81">
        <v>3234434</v>
      </c>
      <c r="I381" s="82">
        <v>140000</v>
      </c>
      <c r="J381" s="83">
        <f>IF(IF(H381="",0,H381)=0,0,(IF(H381&gt;0,IF(I381&gt;H381,0,H381-I381),IF(I381&gt;H381,H381-I381,0))))</f>
        <v>3094434</v>
      </c>
      <c r="K381" s="119" t="str">
        <f t="shared" si="8"/>
        <v>00008010000000000612</v>
      </c>
      <c r="L381" s="84" t="str">
        <f>C381&amp;D381&amp;E381&amp;F381&amp;G381</f>
        <v>00008010000000000612</v>
      </c>
    </row>
    <row r="382" spans="1:12" ht="12.75">
      <c r="A382" s="100" t="s">
        <v>253</v>
      </c>
      <c r="B382" s="101" t="s">
        <v>7</v>
      </c>
      <c r="C382" s="102" t="s">
        <v>68</v>
      </c>
      <c r="D382" s="125" t="s">
        <v>398</v>
      </c>
      <c r="E382" s="171" t="s">
        <v>132</v>
      </c>
      <c r="F382" s="172"/>
      <c r="G382" s="130" t="s">
        <v>13</v>
      </c>
      <c r="H382" s="97">
        <v>9308640</v>
      </c>
      <c r="I382" s="103">
        <v>3463017.15</v>
      </c>
      <c r="J382" s="104">
        <v>5845622.85</v>
      </c>
      <c r="K382" s="119" t="str">
        <f t="shared" si="8"/>
        <v>00008010000000000620</v>
      </c>
      <c r="L382" s="107" t="s">
        <v>403</v>
      </c>
    </row>
    <row r="383" spans="1:12" s="85" customFormat="1" ht="45">
      <c r="A383" s="80" t="s">
        <v>349</v>
      </c>
      <c r="B383" s="79" t="s">
        <v>7</v>
      </c>
      <c r="C383" s="122" t="s">
        <v>68</v>
      </c>
      <c r="D383" s="126" t="s">
        <v>398</v>
      </c>
      <c r="E383" s="153" t="s">
        <v>132</v>
      </c>
      <c r="F383" s="209"/>
      <c r="G383" s="123" t="s">
        <v>350</v>
      </c>
      <c r="H383" s="81">
        <v>9083900</v>
      </c>
      <c r="I383" s="82">
        <v>3463017.15</v>
      </c>
      <c r="J383" s="83">
        <f>IF(IF(H383="",0,H383)=0,0,(IF(H383&gt;0,IF(I383&gt;H383,0,H383-I383),IF(I383&gt;H383,H383-I383,0))))</f>
        <v>5620882.85</v>
      </c>
      <c r="K383" s="119" t="str">
        <f t="shared" si="8"/>
        <v>00008010000000000621</v>
      </c>
      <c r="L383" s="84" t="str">
        <f>C383&amp;D383&amp;E383&amp;F383&amp;G383</f>
        <v>00008010000000000621</v>
      </c>
    </row>
    <row r="384" spans="1:12" s="85" customFormat="1" ht="12.75">
      <c r="A384" s="80" t="s">
        <v>255</v>
      </c>
      <c r="B384" s="79" t="s">
        <v>7</v>
      </c>
      <c r="C384" s="122" t="s">
        <v>68</v>
      </c>
      <c r="D384" s="126" t="s">
        <v>398</v>
      </c>
      <c r="E384" s="153" t="s">
        <v>132</v>
      </c>
      <c r="F384" s="209"/>
      <c r="G384" s="123" t="s">
        <v>256</v>
      </c>
      <c r="H384" s="81">
        <v>224740</v>
      </c>
      <c r="I384" s="82">
        <v>0</v>
      </c>
      <c r="J384" s="83">
        <f>IF(IF(H384="",0,H384)=0,0,(IF(H384&gt;0,IF(I384&gt;H384,0,H384-I384),IF(I384&gt;H384,H384-I384,0))))</f>
        <v>224740</v>
      </c>
      <c r="K384" s="119" t="str">
        <f t="shared" si="8"/>
        <v>00008010000000000622</v>
      </c>
      <c r="L384" s="84" t="str">
        <f>C384&amp;D384&amp;E384&amp;F384&amp;G384</f>
        <v>00008010000000000622</v>
      </c>
    </row>
    <row r="385" spans="1:12" ht="12.75">
      <c r="A385" s="100" t="s">
        <v>404</v>
      </c>
      <c r="B385" s="101" t="s">
        <v>7</v>
      </c>
      <c r="C385" s="102" t="s">
        <v>68</v>
      </c>
      <c r="D385" s="125" t="s">
        <v>406</v>
      </c>
      <c r="E385" s="171" t="s">
        <v>132</v>
      </c>
      <c r="F385" s="172"/>
      <c r="G385" s="130" t="s">
        <v>68</v>
      </c>
      <c r="H385" s="97">
        <v>9250753.2</v>
      </c>
      <c r="I385" s="103">
        <v>3025595.74</v>
      </c>
      <c r="J385" s="104">
        <v>6225157.46</v>
      </c>
      <c r="K385" s="119" t="str">
        <f t="shared" si="8"/>
        <v>00008040000000000000</v>
      </c>
      <c r="L385" s="107" t="s">
        <v>405</v>
      </c>
    </row>
    <row r="386" spans="1:12" ht="56.25">
      <c r="A386" s="100" t="s">
        <v>137</v>
      </c>
      <c r="B386" s="101" t="s">
        <v>7</v>
      </c>
      <c r="C386" s="102" t="s">
        <v>68</v>
      </c>
      <c r="D386" s="125" t="s">
        <v>406</v>
      </c>
      <c r="E386" s="171" t="s">
        <v>132</v>
      </c>
      <c r="F386" s="172"/>
      <c r="G386" s="130" t="s">
        <v>139</v>
      </c>
      <c r="H386" s="97">
        <v>8576853.2</v>
      </c>
      <c r="I386" s="103">
        <v>2808916.52</v>
      </c>
      <c r="J386" s="104">
        <v>5767936.68</v>
      </c>
      <c r="K386" s="119" t="str">
        <f t="shared" si="8"/>
        <v>00008040000000000100</v>
      </c>
      <c r="L386" s="107" t="s">
        <v>407</v>
      </c>
    </row>
    <row r="387" spans="1:12" ht="12.75">
      <c r="A387" s="100" t="s">
        <v>379</v>
      </c>
      <c r="B387" s="101" t="s">
        <v>7</v>
      </c>
      <c r="C387" s="102" t="s">
        <v>68</v>
      </c>
      <c r="D387" s="125" t="s">
        <v>406</v>
      </c>
      <c r="E387" s="171" t="s">
        <v>132</v>
      </c>
      <c r="F387" s="172"/>
      <c r="G387" s="130" t="s">
        <v>381</v>
      </c>
      <c r="H387" s="97">
        <v>6016853.2</v>
      </c>
      <c r="I387" s="103">
        <v>2062276.86</v>
      </c>
      <c r="J387" s="104">
        <v>3954576.34</v>
      </c>
      <c r="K387" s="119" t="str">
        <f t="shared" si="8"/>
        <v>00008040000000000110</v>
      </c>
      <c r="L387" s="107" t="s">
        <v>408</v>
      </c>
    </row>
    <row r="388" spans="1:12" s="85" customFormat="1" ht="12.75">
      <c r="A388" s="80" t="s">
        <v>382</v>
      </c>
      <c r="B388" s="79" t="s">
        <v>7</v>
      </c>
      <c r="C388" s="122" t="s">
        <v>68</v>
      </c>
      <c r="D388" s="126" t="s">
        <v>406</v>
      </c>
      <c r="E388" s="153" t="s">
        <v>132</v>
      </c>
      <c r="F388" s="209"/>
      <c r="G388" s="123" t="s">
        <v>383</v>
      </c>
      <c r="H388" s="81">
        <v>4619700</v>
      </c>
      <c r="I388" s="82">
        <v>1588025.76</v>
      </c>
      <c r="J388" s="83">
        <f>IF(IF(H388="",0,H388)=0,0,(IF(H388&gt;0,IF(I388&gt;H388,0,H388-I388),IF(I388&gt;H388,H388-I388,0))))</f>
        <v>3031674.24</v>
      </c>
      <c r="K388" s="119" t="str">
        <f t="shared" si="8"/>
        <v>00008040000000000111</v>
      </c>
      <c r="L388" s="84" t="str">
        <f>C388&amp;D388&amp;E388&amp;F388&amp;G388</f>
        <v>00008040000000000111</v>
      </c>
    </row>
    <row r="389" spans="1:12" s="85" customFormat="1" ht="22.5">
      <c r="A389" s="80" t="s">
        <v>384</v>
      </c>
      <c r="B389" s="79" t="s">
        <v>7</v>
      </c>
      <c r="C389" s="122" t="s">
        <v>68</v>
      </c>
      <c r="D389" s="126" t="s">
        <v>406</v>
      </c>
      <c r="E389" s="153" t="s">
        <v>132</v>
      </c>
      <c r="F389" s="209"/>
      <c r="G389" s="123" t="s">
        <v>385</v>
      </c>
      <c r="H389" s="81">
        <v>2000</v>
      </c>
      <c r="I389" s="82">
        <v>150</v>
      </c>
      <c r="J389" s="83">
        <f>IF(IF(H389="",0,H389)=0,0,(IF(H389&gt;0,IF(I389&gt;H389,0,H389-I389),IF(I389&gt;H389,H389-I389,0))))</f>
        <v>1850</v>
      </c>
      <c r="K389" s="119" t="str">
        <f t="shared" si="8"/>
        <v>00008040000000000112</v>
      </c>
      <c r="L389" s="84" t="str">
        <f>C389&amp;D389&amp;E389&amp;F389&amp;G389</f>
        <v>00008040000000000112</v>
      </c>
    </row>
    <row r="390" spans="1:12" s="85" customFormat="1" ht="33.75">
      <c r="A390" s="80" t="s">
        <v>386</v>
      </c>
      <c r="B390" s="79" t="s">
        <v>7</v>
      </c>
      <c r="C390" s="122" t="s">
        <v>68</v>
      </c>
      <c r="D390" s="126" t="s">
        <v>406</v>
      </c>
      <c r="E390" s="153" t="s">
        <v>132</v>
      </c>
      <c r="F390" s="209"/>
      <c r="G390" s="123" t="s">
        <v>387</v>
      </c>
      <c r="H390" s="81">
        <v>1395153.2</v>
      </c>
      <c r="I390" s="82">
        <v>474101.1</v>
      </c>
      <c r="J390" s="83">
        <f>IF(IF(H390="",0,H390)=0,0,(IF(H390&gt;0,IF(I390&gt;H390,0,H390-I390),IF(I390&gt;H390,H390-I390,0))))</f>
        <v>921052.1</v>
      </c>
      <c r="K390" s="119" t="str">
        <f t="shared" si="8"/>
        <v>00008040000000000119</v>
      </c>
      <c r="L390" s="84" t="str">
        <f>C390&amp;D390&amp;E390&amp;F390&amp;G390</f>
        <v>00008040000000000119</v>
      </c>
    </row>
    <row r="391" spans="1:12" ht="22.5">
      <c r="A391" s="100" t="s">
        <v>140</v>
      </c>
      <c r="B391" s="101" t="s">
        <v>7</v>
      </c>
      <c r="C391" s="102" t="s">
        <v>68</v>
      </c>
      <c r="D391" s="125" t="s">
        <v>406</v>
      </c>
      <c r="E391" s="171" t="s">
        <v>132</v>
      </c>
      <c r="F391" s="172"/>
      <c r="G391" s="130" t="s">
        <v>142</v>
      </c>
      <c r="H391" s="97">
        <v>2560000</v>
      </c>
      <c r="I391" s="103">
        <v>746639.66</v>
      </c>
      <c r="J391" s="104">
        <v>1813360.34</v>
      </c>
      <c r="K391" s="119" t="str">
        <f t="shared" si="8"/>
        <v>00008040000000000120</v>
      </c>
      <c r="L391" s="107" t="s">
        <v>409</v>
      </c>
    </row>
    <row r="392" spans="1:12" s="85" customFormat="1" ht="22.5">
      <c r="A392" s="80" t="s">
        <v>143</v>
      </c>
      <c r="B392" s="79" t="s">
        <v>7</v>
      </c>
      <c r="C392" s="122" t="s">
        <v>68</v>
      </c>
      <c r="D392" s="126" t="s">
        <v>406</v>
      </c>
      <c r="E392" s="153" t="s">
        <v>132</v>
      </c>
      <c r="F392" s="209"/>
      <c r="G392" s="123" t="s">
        <v>144</v>
      </c>
      <c r="H392" s="81">
        <v>1872400</v>
      </c>
      <c r="I392" s="82">
        <v>579372.97</v>
      </c>
      <c r="J392" s="83">
        <f>IF(IF(H392="",0,H392)=0,0,(IF(H392&gt;0,IF(I392&gt;H392,0,H392-I392),IF(I392&gt;H392,H392-I392,0))))</f>
        <v>1293027.03</v>
      </c>
      <c r="K392" s="119" t="str">
        <f t="shared" si="8"/>
        <v>00008040000000000121</v>
      </c>
      <c r="L392" s="84" t="str">
        <f>C392&amp;D392&amp;E392&amp;F392&amp;G392</f>
        <v>00008040000000000121</v>
      </c>
    </row>
    <row r="393" spans="1:12" s="85" customFormat="1" ht="33.75">
      <c r="A393" s="80" t="s">
        <v>145</v>
      </c>
      <c r="B393" s="79" t="s">
        <v>7</v>
      </c>
      <c r="C393" s="122" t="s">
        <v>68</v>
      </c>
      <c r="D393" s="126" t="s">
        <v>406</v>
      </c>
      <c r="E393" s="153" t="s">
        <v>132</v>
      </c>
      <c r="F393" s="209"/>
      <c r="G393" s="123" t="s">
        <v>146</v>
      </c>
      <c r="H393" s="81">
        <v>122200</v>
      </c>
      <c r="I393" s="82">
        <v>0</v>
      </c>
      <c r="J393" s="83">
        <f>IF(IF(H393="",0,H393)=0,0,(IF(H393&gt;0,IF(I393&gt;H393,0,H393-I393),IF(I393&gt;H393,H393-I393,0))))</f>
        <v>122200</v>
      </c>
      <c r="K393" s="119" t="str">
        <f t="shared" si="8"/>
        <v>00008040000000000122</v>
      </c>
      <c r="L393" s="84" t="str">
        <f>C393&amp;D393&amp;E393&amp;F393&amp;G393</f>
        <v>00008040000000000122</v>
      </c>
    </row>
    <row r="394" spans="1:12" s="85" customFormat="1" ht="33.75">
      <c r="A394" s="80" t="s">
        <v>147</v>
      </c>
      <c r="B394" s="79" t="s">
        <v>7</v>
      </c>
      <c r="C394" s="122" t="s">
        <v>68</v>
      </c>
      <c r="D394" s="126" t="s">
        <v>406</v>
      </c>
      <c r="E394" s="153" t="s">
        <v>132</v>
      </c>
      <c r="F394" s="209"/>
      <c r="G394" s="123" t="s">
        <v>148</v>
      </c>
      <c r="H394" s="81">
        <v>565400</v>
      </c>
      <c r="I394" s="82">
        <v>167266.69</v>
      </c>
      <c r="J394" s="83">
        <f>IF(IF(H394="",0,H394)=0,0,(IF(H394&gt;0,IF(I394&gt;H394,0,H394-I394),IF(I394&gt;H394,H394-I394,0))))</f>
        <v>398133.31</v>
      </c>
      <c r="K394" s="119" t="str">
        <f t="shared" si="8"/>
        <v>00008040000000000129</v>
      </c>
      <c r="L394" s="84" t="str">
        <f>C394&amp;D394&amp;E394&amp;F394&amp;G394</f>
        <v>00008040000000000129</v>
      </c>
    </row>
    <row r="395" spans="1:12" ht="22.5">
      <c r="A395" s="100" t="s">
        <v>154</v>
      </c>
      <c r="B395" s="101" t="s">
        <v>7</v>
      </c>
      <c r="C395" s="102" t="s">
        <v>68</v>
      </c>
      <c r="D395" s="125" t="s">
        <v>406</v>
      </c>
      <c r="E395" s="171" t="s">
        <v>132</v>
      </c>
      <c r="F395" s="172"/>
      <c r="G395" s="130" t="s">
        <v>7</v>
      </c>
      <c r="H395" s="97">
        <v>668900</v>
      </c>
      <c r="I395" s="103">
        <v>216679.22</v>
      </c>
      <c r="J395" s="104">
        <v>452220.78</v>
      </c>
      <c r="K395" s="119" t="str">
        <f t="shared" si="8"/>
        <v>00008040000000000200</v>
      </c>
      <c r="L395" s="107" t="s">
        <v>410</v>
      </c>
    </row>
    <row r="396" spans="1:12" ht="22.5">
      <c r="A396" s="100" t="s">
        <v>156</v>
      </c>
      <c r="B396" s="101" t="s">
        <v>7</v>
      </c>
      <c r="C396" s="102" t="s">
        <v>68</v>
      </c>
      <c r="D396" s="125" t="s">
        <v>406</v>
      </c>
      <c r="E396" s="171" t="s">
        <v>132</v>
      </c>
      <c r="F396" s="172"/>
      <c r="G396" s="130" t="s">
        <v>158</v>
      </c>
      <c r="H396" s="97">
        <v>668900</v>
      </c>
      <c r="I396" s="103">
        <v>216679.22</v>
      </c>
      <c r="J396" s="104">
        <v>452220.78</v>
      </c>
      <c r="K396" s="119" t="str">
        <f t="shared" si="8"/>
        <v>00008040000000000240</v>
      </c>
      <c r="L396" s="107" t="s">
        <v>411</v>
      </c>
    </row>
    <row r="397" spans="1:12" s="85" customFormat="1" ht="12.75">
      <c r="A397" s="80" t="s">
        <v>159</v>
      </c>
      <c r="B397" s="79" t="s">
        <v>7</v>
      </c>
      <c r="C397" s="122" t="s">
        <v>68</v>
      </c>
      <c r="D397" s="126" t="s">
        <v>406</v>
      </c>
      <c r="E397" s="153" t="s">
        <v>132</v>
      </c>
      <c r="F397" s="209"/>
      <c r="G397" s="123" t="s">
        <v>160</v>
      </c>
      <c r="H397" s="81">
        <v>668900</v>
      </c>
      <c r="I397" s="82">
        <v>216679.22</v>
      </c>
      <c r="J397" s="83">
        <f>IF(IF(H397="",0,H397)=0,0,(IF(H397&gt;0,IF(I397&gt;H397,0,H397-I397),IF(I397&gt;H397,H397-I397,0))))</f>
        <v>452220.78</v>
      </c>
      <c r="K397" s="119" t="str">
        <f t="shared" si="8"/>
        <v>00008040000000000244</v>
      </c>
      <c r="L397" s="84" t="str">
        <f>C397&amp;D397&amp;E397&amp;F397&amp;G397</f>
        <v>00008040000000000244</v>
      </c>
    </row>
    <row r="398" spans="1:12" ht="12.75">
      <c r="A398" s="100" t="s">
        <v>161</v>
      </c>
      <c r="B398" s="101" t="s">
        <v>7</v>
      </c>
      <c r="C398" s="102" t="s">
        <v>68</v>
      </c>
      <c r="D398" s="125" t="s">
        <v>406</v>
      </c>
      <c r="E398" s="171" t="s">
        <v>132</v>
      </c>
      <c r="F398" s="172"/>
      <c r="G398" s="130" t="s">
        <v>163</v>
      </c>
      <c r="H398" s="97">
        <v>5000</v>
      </c>
      <c r="I398" s="103">
        <v>0</v>
      </c>
      <c r="J398" s="104">
        <v>5000</v>
      </c>
      <c r="K398" s="119" t="str">
        <f t="shared" si="8"/>
        <v>00008040000000000800</v>
      </c>
      <c r="L398" s="107" t="s">
        <v>412</v>
      </c>
    </row>
    <row r="399" spans="1:12" ht="12.75">
      <c r="A399" s="100" t="s">
        <v>181</v>
      </c>
      <c r="B399" s="101" t="s">
        <v>7</v>
      </c>
      <c r="C399" s="102" t="s">
        <v>68</v>
      </c>
      <c r="D399" s="125" t="s">
        <v>406</v>
      </c>
      <c r="E399" s="171" t="s">
        <v>132</v>
      </c>
      <c r="F399" s="172"/>
      <c r="G399" s="130" t="s">
        <v>183</v>
      </c>
      <c r="H399" s="97">
        <v>1000</v>
      </c>
      <c r="I399" s="103">
        <v>0</v>
      </c>
      <c r="J399" s="104">
        <v>1000</v>
      </c>
      <c r="K399" s="119" t="str">
        <f t="shared" si="8"/>
        <v>00008040000000000830</v>
      </c>
      <c r="L399" s="107" t="s">
        <v>413</v>
      </c>
    </row>
    <row r="400" spans="1:12" s="85" customFormat="1" ht="22.5">
      <c r="A400" s="80" t="s">
        <v>184</v>
      </c>
      <c r="B400" s="79" t="s">
        <v>7</v>
      </c>
      <c r="C400" s="122" t="s">
        <v>68</v>
      </c>
      <c r="D400" s="126" t="s">
        <v>406</v>
      </c>
      <c r="E400" s="153" t="s">
        <v>132</v>
      </c>
      <c r="F400" s="209"/>
      <c r="G400" s="123" t="s">
        <v>185</v>
      </c>
      <c r="H400" s="81">
        <v>1000</v>
      </c>
      <c r="I400" s="82">
        <v>0</v>
      </c>
      <c r="J400" s="83">
        <f>IF(IF(H400="",0,H400)=0,0,(IF(H400&gt;0,IF(I400&gt;H400,0,H400-I400),IF(I400&gt;H400,H400-I400,0))))</f>
        <v>1000</v>
      </c>
      <c r="K400" s="119" t="str">
        <f t="shared" si="8"/>
        <v>00008040000000000831</v>
      </c>
      <c r="L400" s="84" t="str">
        <f>C400&amp;D400&amp;E400&amp;F400&amp;G400</f>
        <v>00008040000000000831</v>
      </c>
    </row>
    <row r="401" spans="1:12" ht="12.75">
      <c r="A401" s="100" t="s">
        <v>164</v>
      </c>
      <c r="B401" s="101" t="s">
        <v>7</v>
      </c>
      <c r="C401" s="102" t="s">
        <v>68</v>
      </c>
      <c r="D401" s="125" t="s">
        <v>406</v>
      </c>
      <c r="E401" s="171" t="s">
        <v>132</v>
      </c>
      <c r="F401" s="172"/>
      <c r="G401" s="130" t="s">
        <v>166</v>
      </c>
      <c r="H401" s="97">
        <v>4000</v>
      </c>
      <c r="I401" s="103">
        <v>0</v>
      </c>
      <c r="J401" s="104">
        <v>4000</v>
      </c>
      <c r="K401" s="119" t="str">
        <f t="shared" si="8"/>
        <v>00008040000000000850</v>
      </c>
      <c r="L401" s="107" t="s">
        <v>414</v>
      </c>
    </row>
    <row r="402" spans="1:12" s="85" customFormat="1" ht="22.5">
      <c r="A402" s="80" t="s">
        <v>187</v>
      </c>
      <c r="B402" s="79" t="s">
        <v>7</v>
      </c>
      <c r="C402" s="122" t="s">
        <v>68</v>
      </c>
      <c r="D402" s="126" t="s">
        <v>406</v>
      </c>
      <c r="E402" s="153" t="s">
        <v>132</v>
      </c>
      <c r="F402" s="209"/>
      <c r="G402" s="123" t="s">
        <v>188</v>
      </c>
      <c r="H402" s="81">
        <v>1000</v>
      </c>
      <c r="I402" s="82">
        <v>0</v>
      </c>
      <c r="J402" s="83">
        <f>IF(IF(H402="",0,H402)=0,0,(IF(H402&gt;0,IF(I402&gt;H402,0,H402-I402),IF(I402&gt;H402,H402-I402,0))))</f>
        <v>1000</v>
      </c>
      <c r="K402" s="119" t="str">
        <f t="shared" si="8"/>
        <v>00008040000000000851</v>
      </c>
      <c r="L402" s="84" t="str">
        <f>C402&amp;D402&amp;E402&amp;F402&amp;G402</f>
        <v>00008040000000000851</v>
      </c>
    </row>
    <row r="403" spans="1:12" s="85" customFormat="1" ht="12.75">
      <c r="A403" s="80" t="s">
        <v>167</v>
      </c>
      <c r="B403" s="79" t="s">
        <v>7</v>
      </c>
      <c r="C403" s="122" t="s">
        <v>68</v>
      </c>
      <c r="D403" s="126" t="s">
        <v>406</v>
      </c>
      <c r="E403" s="153" t="s">
        <v>132</v>
      </c>
      <c r="F403" s="209"/>
      <c r="G403" s="123" t="s">
        <v>168</v>
      </c>
      <c r="H403" s="81">
        <v>3000</v>
      </c>
      <c r="I403" s="82">
        <v>0</v>
      </c>
      <c r="J403" s="83">
        <f>IF(IF(H403="",0,H403)=0,0,(IF(H403&gt;0,IF(I403&gt;H403,0,H403-I403),IF(I403&gt;H403,H403-I403,0))))</f>
        <v>3000</v>
      </c>
      <c r="K403" s="119" t="str">
        <f t="shared" si="8"/>
        <v>00008040000000000853</v>
      </c>
      <c r="L403" s="84" t="str">
        <f>C403&amp;D403&amp;E403&amp;F403&amp;G403</f>
        <v>00008040000000000853</v>
      </c>
    </row>
    <row r="404" spans="1:12" ht="12.75">
      <c r="A404" s="100" t="s">
        <v>415</v>
      </c>
      <c r="B404" s="101" t="s">
        <v>7</v>
      </c>
      <c r="C404" s="102" t="s">
        <v>68</v>
      </c>
      <c r="D404" s="125" t="s">
        <v>417</v>
      </c>
      <c r="E404" s="171" t="s">
        <v>132</v>
      </c>
      <c r="F404" s="172"/>
      <c r="G404" s="130" t="s">
        <v>68</v>
      </c>
      <c r="H404" s="97">
        <v>29157944.32</v>
      </c>
      <c r="I404" s="103">
        <v>9639344.86</v>
      </c>
      <c r="J404" s="104">
        <v>19518599.46</v>
      </c>
      <c r="K404" s="119" t="str">
        <f t="shared" si="8"/>
        <v>00010000000000000000</v>
      </c>
      <c r="L404" s="107" t="s">
        <v>416</v>
      </c>
    </row>
    <row r="405" spans="1:12" ht="12.75">
      <c r="A405" s="100" t="s">
        <v>418</v>
      </c>
      <c r="B405" s="101" t="s">
        <v>7</v>
      </c>
      <c r="C405" s="102" t="s">
        <v>68</v>
      </c>
      <c r="D405" s="125" t="s">
        <v>420</v>
      </c>
      <c r="E405" s="171" t="s">
        <v>132</v>
      </c>
      <c r="F405" s="172"/>
      <c r="G405" s="130" t="s">
        <v>68</v>
      </c>
      <c r="H405" s="97">
        <v>2600800</v>
      </c>
      <c r="I405" s="103">
        <v>853451.1</v>
      </c>
      <c r="J405" s="104">
        <v>1747348.9</v>
      </c>
      <c r="K405" s="119" t="str">
        <f t="shared" si="8"/>
        <v>00010010000000000000</v>
      </c>
      <c r="L405" s="107" t="s">
        <v>419</v>
      </c>
    </row>
    <row r="406" spans="1:12" ht="22.5">
      <c r="A406" s="100" t="s">
        <v>154</v>
      </c>
      <c r="B406" s="101" t="s">
        <v>7</v>
      </c>
      <c r="C406" s="102" t="s">
        <v>68</v>
      </c>
      <c r="D406" s="125" t="s">
        <v>420</v>
      </c>
      <c r="E406" s="171" t="s">
        <v>132</v>
      </c>
      <c r="F406" s="172"/>
      <c r="G406" s="130" t="s">
        <v>7</v>
      </c>
      <c r="H406" s="97">
        <v>25800</v>
      </c>
      <c r="I406" s="103">
        <v>8450.02</v>
      </c>
      <c r="J406" s="104">
        <v>17349.98</v>
      </c>
      <c r="K406" s="119" t="str">
        <f t="shared" si="8"/>
        <v>00010010000000000200</v>
      </c>
      <c r="L406" s="107" t="s">
        <v>421</v>
      </c>
    </row>
    <row r="407" spans="1:12" ht="22.5">
      <c r="A407" s="100" t="s">
        <v>156</v>
      </c>
      <c r="B407" s="101" t="s">
        <v>7</v>
      </c>
      <c r="C407" s="102" t="s">
        <v>68</v>
      </c>
      <c r="D407" s="125" t="s">
        <v>420</v>
      </c>
      <c r="E407" s="171" t="s">
        <v>132</v>
      </c>
      <c r="F407" s="172"/>
      <c r="G407" s="130" t="s">
        <v>158</v>
      </c>
      <c r="H407" s="97">
        <v>25800</v>
      </c>
      <c r="I407" s="103">
        <v>8450.02</v>
      </c>
      <c r="J407" s="104">
        <v>17349.98</v>
      </c>
      <c r="K407" s="119" t="str">
        <f t="shared" si="8"/>
        <v>00010010000000000240</v>
      </c>
      <c r="L407" s="107" t="s">
        <v>422</v>
      </c>
    </row>
    <row r="408" spans="1:12" s="85" customFormat="1" ht="12.75">
      <c r="A408" s="80" t="s">
        <v>159</v>
      </c>
      <c r="B408" s="79" t="s">
        <v>7</v>
      </c>
      <c r="C408" s="122" t="s">
        <v>68</v>
      </c>
      <c r="D408" s="126" t="s">
        <v>420</v>
      </c>
      <c r="E408" s="153" t="s">
        <v>132</v>
      </c>
      <c r="F408" s="209"/>
      <c r="G408" s="123" t="s">
        <v>160</v>
      </c>
      <c r="H408" s="81">
        <v>25800</v>
      </c>
      <c r="I408" s="82">
        <v>8450.02</v>
      </c>
      <c r="J408" s="83">
        <f>IF(IF(H408="",0,H408)=0,0,(IF(H408&gt;0,IF(I408&gt;H408,0,H408-I408),IF(I408&gt;H408,H408-I408,0))))</f>
        <v>17349.98</v>
      </c>
      <c r="K408" s="119" t="str">
        <f t="shared" si="8"/>
        <v>00010010000000000244</v>
      </c>
      <c r="L408" s="84" t="str">
        <f>C408&amp;D408&amp;E408&amp;F408&amp;G408</f>
        <v>00010010000000000244</v>
      </c>
    </row>
    <row r="409" spans="1:12" ht="12.75">
      <c r="A409" s="100" t="s">
        <v>218</v>
      </c>
      <c r="B409" s="101" t="s">
        <v>7</v>
      </c>
      <c r="C409" s="102" t="s">
        <v>68</v>
      </c>
      <c r="D409" s="125" t="s">
        <v>420</v>
      </c>
      <c r="E409" s="171" t="s">
        <v>132</v>
      </c>
      <c r="F409" s="172"/>
      <c r="G409" s="130" t="s">
        <v>220</v>
      </c>
      <c r="H409" s="97">
        <v>2575000</v>
      </c>
      <c r="I409" s="103">
        <v>845001.08</v>
      </c>
      <c r="J409" s="104">
        <v>1729998.92</v>
      </c>
      <c r="K409" s="119" t="str">
        <f t="shared" si="8"/>
        <v>00010010000000000300</v>
      </c>
      <c r="L409" s="107" t="s">
        <v>423</v>
      </c>
    </row>
    <row r="410" spans="1:12" ht="12.75">
      <c r="A410" s="100" t="s">
        <v>424</v>
      </c>
      <c r="B410" s="101" t="s">
        <v>7</v>
      </c>
      <c r="C410" s="102" t="s">
        <v>68</v>
      </c>
      <c r="D410" s="125" t="s">
        <v>420</v>
      </c>
      <c r="E410" s="171" t="s">
        <v>132</v>
      </c>
      <c r="F410" s="172"/>
      <c r="G410" s="130" t="s">
        <v>426</v>
      </c>
      <c r="H410" s="97">
        <v>2575000</v>
      </c>
      <c r="I410" s="103">
        <v>845001.08</v>
      </c>
      <c r="J410" s="104">
        <v>1729998.92</v>
      </c>
      <c r="K410" s="119" t="str">
        <f t="shared" si="8"/>
        <v>00010010000000000310</v>
      </c>
      <c r="L410" s="107" t="s">
        <v>425</v>
      </c>
    </row>
    <row r="411" spans="1:12" s="85" customFormat="1" ht="12.75">
      <c r="A411" s="80" t="s">
        <v>427</v>
      </c>
      <c r="B411" s="79" t="s">
        <v>7</v>
      </c>
      <c r="C411" s="122" t="s">
        <v>68</v>
      </c>
      <c r="D411" s="126" t="s">
        <v>420</v>
      </c>
      <c r="E411" s="153" t="s">
        <v>132</v>
      </c>
      <c r="F411" s="209"/>
      <c r="G411" s="123" t="s">
        <v>428</v>
      </c>
      <c r="H411" s="81">
        <v>2575000</v>
      </c>
      <c r="I411" s="82">
        <v>845001.08</v>
      </c>
      <c r="J411" s="83">
        <f>IF(IF(H411="",0,H411)=0,0,(IF(H411&gt;0,IF(I411&gt;H411,0,H411-I411),IF(I411&gt;H411,H411-I411,0))))</f>
        <v>1729998.92</v>
      </c>
      <c r="K411" s="119" t="str">
        <f t="shared" si="8"/>
        <v>00010010000000000312</v>
      </c>
      <c r="L411" s="84" t="str">
        <f>C411&amp;D411&amp;E411&amp;F411&amp;G411</f>
        <v>00010010000000000312</v>
      </c>
    </row>
    <row r="412" spans="1:12" ht="12.75">
      <c r="A412" s="100" t="s">
        <v>429</v>
      </c>
      <c r="B412" s="101" t="s">
        <v>7</v>
      </c>
      <c r="C412" s="102" t="s">
        <v>68</v>
      </c>
      <c r="D412" s="125" t="s">
        <v>431</v>
      </c>
      <c r="E412" s="171" t="s">
        <v>132</v>
      </c>
      <c r="F412" s="172"/>
      <c r="G412" s="130" t="s">
        <v>68</v>
      </c>
      <c r="H412" s="97">
        <v>26430144.32</v>
      </c>
      <c r="I412" s="103">
        <v>8785893.76</v>
      </c>
      <c r="J412" s="104">
        <v>17644250.56</v>
      </c>
      <c r="K412" s="119" t="str">
        <f t="shared" si="8"/>
        <v>00010040000000000000</v>
      </c>
      <c r="L412" s="107" t="s">
        <v>430</v>
      </c>
    </row>
    <row r="413" spans="1:12" ht="12.75">
      <c r="A413" s="100" t="s">
        <v>218</v>
      </c>
      <c r="B413" s="101" t="s">
        <v>7</v>
      </c>
      <c r="C413" s="102" t="s">
        <v>68</v>
      </c>
      <c r="D413" s="125" t="s">
        <v>431</v>
      </c>
      <c r="E413" s="171" t="s">
        <v>132</v>
      </c>
      <c r="F413" s="172"/>
      <c r="G413" s="130" t="s">
        <v>220</v>
      </c>
      <c r="H413" s="97">
        <v>18067796.5</v>
      </c>
      <c r="I413" s="103">
        <v>5585893.76</v>
      </c>
      <c r="J413" s="104">
        <v>12481902.74</v>
      </c>
      <c r="K413" s="119" t="str">
        <f t="shared" si="8"/>
        <v>00010040000000000300</v>
      </c>
      <c r="L413" s="107" t="s">
        <v>432</v>
      </c>
    </row>
    <row r="414" spans="1:12" ht="12.75">
      <c r="A414" s="100" t="s">
        <v>424</v>
      </c>
      <c r="B414" s="101" t="s">
        <v>7</v>
      </c>
      <c r="C414" s="102" t="s">
        <v>68</v>
      </c>
      <c r="D414" s="125" t="s">
        <v>431</v>
      </c>
      <c r="E414" s="171" t="s">
        <v>132</v>
      </c>
      <c r="F414" s="172"/>
      <c r="G414" s="130" t="s">
        <v>426</v>
      </c>
      <c r="H414" s="97">
        <v>9966200</v>
      </c>
      <c r="I414" s="103">
        <v>3114085.02</v>
      </c>
      <c r="J414" s="104">
        <v>6852114.98</v>
      </c>
      <c r="K414" s="119" t="str">
        <f t="shared" si="8"/>
        <v>00010040000000000310</v>
      </c>
      <c r="L414" s="107" t="s">
        <v>433</v>
      </c>
    </row>
    <row r="415" spans="1:12" s="85" customFormat="1" ht="22.5">
      <c r="A415" s="80" t="s">
        <v>434</v>
      </c>
      <c r="B415" s="79" t="s">
        <v>7</v>
      </c>
      <c r="C415" s="122" t="s">
        <v>68</v>
      </c>
      <c r="D415" s="126" t="s">
        <v>431</v>
      </c>
      <c r="E415" s="153" t="s">
        <v>132</v>
      </c>
      <c r="F415" s="209"/>
      <c r="G415" s="123" t="s">
        <v>435</v>
      </c>
      <c r="H415" s="81">
        <v>9966200</v>
      </c>
      <c r="I415" s="82">
        <v>3114085.02</v>
      </c>
      <c r="J415" s="83">
        <f>IF(IF(H415="",0,H415)=0,0,(IF(H415&gt;0,IF(I415&gt;H415,0,H415-I415),IF(I415&gt;H415,H415-I415,0))))</f>
        <v>6852114.98</v>
      </c>
      <c r="K415" s="119" t="str">
        <f t="shared" si="8"/>
        <v>00010040000000000313</v>
      </c>
      <c r="L415" s="84" t="str">
        <f>C415&amp;D415&amp;E415&amp;F415&amp;G415</f>
        <v>00010040000000000313</v>
      </c>
    </row>
    <row r="416" spans="1:12" ht="22.5">
      <c r="A416" s="100" t="s">
        <v>339</v>
      </c>
      <c r="B416" s="101" t="s">
        <v>7</v>
      </c>
      <c r="C416" s="102" t="s">
        <v>68</v>
      </c>
      <c r="D416" s="125" t="s">
        <v>431</v>
      </c>
      <c r="E416" s="171" t="s">
        <v>132</v>
      </c>
      <c r="F416" s="172"/>
      <c r="G416" s="130" t="s">
        <v>341</v>
      </c>
      <c r="H416" s="97">
        <v>8101596.5</v>
      </c>
      <c r="I416" s="103">
        <v>2471808.74</v>
      </c>
      <c r="J416" s="104">
        <v>5629787.76</v>
      </c>
      <c r="K416" s="119" t="str">
        <f t="shared" si="8"/>
        <v>00010040000000000320</v>
      </c>
      <c r="L416" s="107" t="s">
        <v>436</v>
      </c>
    </row>
    <row r="417" spans="1:12" s="85" customFormat="1" ht="12.75">
      <c r="A417" s="80" t="s">
        <v>437</v>
      </c>
      <c r="B417" s="79" t="s">
        <v>7</v>
      </c>
      <c r="C417" s="122" t="s">
        <v>68</v>
      </c>
      <c r="D417" s="126" t="s">
        <v>431</v>
      </c>
      <c r="E417" s="153" t="s">
        <v>132</v>
      </c>
      <c r="F417" s="209"/>
      <c r="G417" s="123" t="s">
        <v>438</v>
      </c>
      <c r="H417" s="81">
        <v>1076596.5</v>
      </c>
      <c r="I417" s="82">
        <v>0</v>
      </c>
      <c r="J417" s="83">
        <f>IF(IF(H417="",0,H417)=0,0,(IF(H417&gt;0,IF(I417&gt;H417,0,H417-I417),IF(I417&gt;H417,H417-I417,0))))</f>
        <v>1076596.5</v>
      </c>
      <c r="K417" s="119" t="str">
        <f t="shared" si="8"/>
        <v>00010040000000000322</v>
      </c>
      <c r="L417" s="84" t="str">
        <f>C417&amp;D417&amp;E417&amp;F417&amp;G417</f>
        <v>00010040000000000322</v>
      </c>
    </row>
    <row r="418" spans="1:12" s="85" customFormat="1" ht="22.5">
      <c r="A418" s="80" t="s">
        <v>344</v>
      </c>
      <c r="B418" s="79" t="s">
        <v>7</v>
      </c>
      <c r="C418" s="122" t="s">
        <v>68</v>
      </c>
      <c r="D418" s="126" t="s">
        <v>431</v>
      </c>
      <c r="E418" s="153" t="s">
        <v>132</v>
      </c>
      <c r="F418" s="209"/>
      <c r="G418" s="123" t="s">
        <v>345</v>
      </c>
      <c r="H418" s="81">
        <v>7025000</v>
      </c>
      <c r="I418" s="82">
        <v>2471808.74</v>
      </c>
      <c r="J418" s="83">
        <f>IF(IF(H418="",0,H418)=0,0,(IF(H418&gt;0,IF(I418&gt;H418,0,H418-I418),IF(I418&gt;H418,H418-I418,0))))</f>
        <v>4553191.26</v>
      </c>
      <c r="K418" s="119" t="str">
        <f t="shared" si="8"/>
        <v>00010040000000000323</v>
      </c>
      <c r="L418" s="84" t="str">
        <f>C418&amp;D418&amp;E418&amp;F418&amp;G418</f>
        <v>00010040000000000323</v>
      </c>
    </row>
    <row r="419" spans="1:12" ht="22.5">
      <c r="A419" s="100" t="s">
        <v>301</v>
      </c>
      <c r="B419" s="101" t="s">
        <v>7</v>
      </c>
      <c r="C419" s="102" t="s">
        <v>68</v>
      </c>
      <c r="D419" s="125" t="s">
        <v>431</v>
      </c>
      <c r="E419" s="171" t="s">
        <v>132</v>
      </c>
      <c r="F419" s="172"/>
      <c r="G419" s="130" t="s">
        <v>303</v>
      </c>
      <c r="H419" s="97">
        <v>8362347.82</v>
      </c>
      <c r="I419" s="103">
        <v>3200000</v>
      </c>
      <c r="J419" s="104">
        <v>5162347.82</v>
      </c>
      <c r="K419" s="119" t="str">
        <f t="shared" si="8"/>
        <v>00010040000000000400</v>
      </c>
      <c r="L419" s="107" t="s">
        <v>439</v>
      </c>
    </row>
    <row r="420" spans="1:12" ht="12.75">
      <c r="A420" s="100" t="s">
        <v>304</v>
      </c>
      <c r="B420" s="101" t="s">
        <v>7</v>
      </c>
      <c r="C420" s="102" t="s">
        <v>68</v>
      </c>
      <c r="D420" s="125" t="s">
        <v>431</v>
      </c>
      <c r="E420" s="171" t="s">
        <v>132</v>
      </c>
      <c r="F420" s="172"/>
      <c r="G420" s="130" t="s">
        <v>306</v>
      </c>
      <c r="H420" s="97">
        <v>8362347.82</v>
      </c>
      <c r="I420" s="103">
        <v>3200000</v>
      </c>
      <c r="J420" s="104">
        <v>5162347.82</v>
      </c>
      <c r="K420" s="119" t="str">
        <f aca="true" t="shared" si="9" ref="K420:K456">C420&amp;D420&amp;E420&amp;F420&amp;G420</f>
        <v>00010040000000000410</v>
      </c>
      <c r="L420" s="107" t="s">
        <v>440</v>
      </c>
    </row>
    <row r="421" spans="1:12" s="85" customFormat="1" ht="33.75">
      <c r="A421" s="80" t="s">
        <v>441</v>
      </c>
      <c r="B421" s="79" t="s">
        <v>7</v>
      </c>
      <c r="C421" s="122" t="s">
        <v>68</v>
      </c>
      <c r="D421" s="126" t="s">
        <v>431</v>
      </c>
      <c r="E421" s="153" t="s">
        <v>132</v>
      </c>
      <c r="F421" s="209"/>
      <c r="G421" s="123" t="s">
        <v>442</v>
      </c>
      <c r="H421" s="81">
        <v>8362347.82</v>
      </c>
      <c r="I421" s="82">
        <v>3200000</v>
      </c>
      <c r="J421" s="83">
        <f>IF(IF(H421="",0,H421)=0,0,(IF(H421&gt;0,IF(I421&gt;H421,0,H421-I421),IF(I421&gt;H421,H421-I421,0))))</f>
        <v>5162347.82</v>
      </c>
      <c r="K421" s="119" t="str">
        <f t="shared" si="9"/>
        <v>00010040000000000412</v>
      </c>
      <c r="L421" s="84" t="str">
        <f>C421&amp;D421&amp;E421&amp;F421&amp;G421</f>
        <v>00010040000000000412</v>
      </c>
    </row>
    <row r="422" spans="1:12" ht="12.75">
      <c r="A422" s="100" t="s">
        <v>443</v>
      </c>
      <c r="B422" s="101" t="s">
        <v>7</v>
      </c>
      <c r="C422" s="102" t="s">
        <v>68</v>
      </c>
      <c r="D422" s="125" t="s">
        <v>445</v>
      </c>
      <c r="E422" s="171" t="s">
        <v>132</v>
      </c>
      <c r="F422" s="172"/>
      <c r="G422" s="130" t="s">
        <v>68</v>
      </c>
      <c r="H422" s="97">
        <v>127000</v>
      </c>
      <c r="I422" s="103">
        <v>0</v>
      </c>
      <c r="J422" s="104">
        <v>127000</v>
      </c>
      <c r="K422" s="119" t="str">
        <f t="shared" si="9"/>
        <v>00010060000000000000</v>
      </c>
      <c r="L422" s="107" t="s">
        <v>444</v>
      </c>
    </row>
    <row r="423" spans="1:12" ht="22.5">
      <c r="A423" s="100" t="s">
        <v>154</v>
      </c>
      <c r="B423" s="101" t="s">
        <v>7</v>
      </c>
      <c r="C423" s="102" t="s">
        <v>68</v>
      </c>
      <c r="D423" s="125" t="s">
        <v>445</v>
      </c>
      <c r="E423" s="171" t="s">
        <v>132</v>
      </c>
      <c r="F423" s="172"/>
      <c r="G423" s="130" t="s">
        <v>7</v>
      </c>
      <c r="H423" s="97">
        <v>6000</v>
      </c>
      <c r="I423" s="103">
        <v>0</v>
      </c>
      <c r="J423" s="104">
        <v>6000</v>
      </c>
      <c r="K423" s="119" t="str">
        <f t="shared" si="9"/>
        <v>00010060000000000200</v>
      </c>
      <c r="L423" s="107" t="s">
        <v>446</v>
      </c>
    </row>
    <row r="424" spans="1:12" ht="22.5">
      <c r="A424" s="100" t="s">
        <v>156</v>
      </c>
      <c r="B424" s="101" t="s">
        <v>7</v>
      </c>
      <c r="C424" s="102" t="s">
        <v>68</v>
      </c>
      <c r="D424" s="125" t="s">
        <v>445</v>
      </c>
      <c r="E424" s="171" t="s">
        <v>132</v>
      </c>
      <c r="F424" s="172"/>
      <c r="G424" s="130" t="s">
        <v>158</v>
      </c>
      <c r="H424" s="97">
        <v>6000</v>
      </c>
      <c r="I424" s="103">
        <v>0</v>
      </c>
      <c r="J424" s="104">
        <v>6000</v>
      </c>
      <c r="K424" s="119" t="str">
        <f t="shared" si="9"/>
        <v>00010060000000000240</v>
      </c>
      <c r="L424" s="107" t="s">
        <v>447</v>
      </c>
    </row>
    <row r="425" spans="1:12" s="85" customFormat="1" ht="12.75">
      <c r="A425" s="80" t="s">
        <v>159</v>
      </c>
      <c r="B425" s="79" t="s">
        <v>7</v>
      </c>
      <c r="C425" s="122" t="s">
        <v>68</v>
      </c>
      <c r="D425" s="126" t="s">
        <v>445</v>
      </c>
      <c r="E425" s="153" t="s">
        <v>132</v>
      </c>
      <c r="F425" s="209"/>
      <c r="G425" s="123" t="s">
        <v>160</v>
      </c>
      <c r="H425" s="81">
        <v>6000</v>
      </c>
      <c r="I425" s="82">
        <v>0</v>
      </c>
      <c r="J425" s="83">
        <f>IF(IF(H425="",0,H425)=0,0,(IF(H425&gt;0,IF(I425&gt;H425,0,H425-I425),IF(I425&gt;H425,H425-I425,0))))</f>
        <v>6000</v>
      </c>
      <c r="K425" s="119" t="str">
        <f t="shared" si="9"/>
        <v>00010060000000000244</v>
      </c>
      <c r="L425" s="84" t="str">
        <f>C425&amp;D425&amp;E425&amp;F425&amp;G425</f>
        <v>00010060000000000244</v>
      </c>
    </row>
    <row r="426" spans="1:12" ht="22.5">
      <c r="A426" s="100" t="s">
        <v>245</v>
      </c>
      <c r="B426" s="101" t="s">
        <v>7</v>
      </c>
      <c r="C426" s="102" t="s">
        <v>68</v>
      </c>
      <c r="D426" s="125" t="s">
        <v>445</v>
      </c>
      <c r="E426" s="171" t="s">
        <v>132</v>
      </c>
      <c r="F426" s="172"/>
      <c r="G426" s="130" t="s">
        <v>247</v>
      </c>
      <c r="H426" s="97">
        <v>121000</v>
      </c>
      <c r="I426" s="103">
        <v>0</v>
      </c>
      <c r="J426" s="104">
        <v>121000</v>
      </c>
      <c r="K426" s="119" t="str">
        <f t="shared" si="9"/>
        <v>00010060000000000600</v>
      </c>
      <c r="L426" s="107" t="s">
        <v>448</v>
      </c>
    </row>
    <row r="427" spans="1:12" ht="12.75">
      <c r="A427" s="100" t="s">
        <v>248</v>
      </c>
      <c r="B427" s="101" t="s">
        <v>7</v>
      </c>
      <c r="C427" s="102" t="s">
        <v>68</v>
      </c>
      <c r="D427" s="125" t="s">
        <v>445</v>
      </c>
      <c r="E427" s="171" t="s">
        <v>132</v>
      </c>
      <c r="F427" s="172"/>
      <c r="G427" s="130" t="s">
        <v>250</v>
      </c>
      <c r="H427" s="97">
        <v>121000</v>
      </c>
      <c r="I427" s="103">
        <v>0</v>
      </c>
      <c r="J427" s="104">
        <v>121000</v>
      </c>
      <c r="K427" s="119" t="str">
        <f t="shared" si="9"/>
        <v>00010060000000000610</v>
      </c>
      <c r="L427" s="107" t="s">
        <v>449</v>
      </c>
    </row>
    <row r="428" spans="1:12" s="85" customFormat="1" ht="12.75">
      <c r="A428" s="80" t="s">
        <v>251</v>
      </c>
      <c r="B428" s="79" t="s">
        <v>7</v>
      </c>
      <c r="C428" s="122" t="s">
        <v>68</v>
      </c>
      <c r="D428" s="126" t="s">
        <v>445</v>
      </c>
      <c r="E428" s="153" t="s">
        <v>132</v>
      </c>
      <c r="F428" s="209"/>
      <c r="G428" s="123" t="s">
        <v>252</v>
      </c>
      <c r="H428" s="81">
        <v>121000</v>
      </c>
      <c r="I428" s="82">
        <v>0</v>
      </c>
      <c r="J428" s="83">
        <f>IF(IF(H428="",0,H428)=0,0,(IF(H428&gt;0,IF(I428&gt;H428,0,H428-I428),IF(I428&gt;H428,H428-I428,0))))</f>
        <v>121000</v>
      </c>
      <c r="K428" s="119" t="str">
        <f t="shared" si="9"/>
        <v>00010060000000000612</v>
      </c>
      <c r="L428" s="84" t="str">
        <f>C428&amp;D428&amp;E428&amp;F428&amp;G428</f>
        <v>00010060000000000612</v>
      </c>
    </row>
    <row r="429" spans="1:12" ht="12.75">
      <c r="A429" s="100" t="s">
        <v>450</v>
      </c>
      <c r="B429" s="101" t="s">
        <v>7</v>
      </c>
      <c r="C429" s="102" t="s">
        <v>68</v>
      </c>
      <c r="D429" s="125" t="s">
        <v>452</v>
      </c>
      <c r="E429" s="171" t="s">
        <v>132</v>
      </c>
      <c r="F429" s="172"/>
      <c r="G429" s="130" t="s">
        <v>68</v>
      </c>
      <c r="H429" s="97">
        <v>42338179</v>
      </c>
      <c r="I429" s="103">
        <v>14509539.71</v>
      </c>
      <c r="J429" s="104">
        <v>27828639.29</v>
      </c>
      <c r="K429" s="119" t="str">
        <f t="shared" si="9"/>
        <v>00011000000000000000</v>
      </c>
      <c r="L429" s="107" t="s">
        <v>451</v>
      </c>
    </row>
    <row r="430" spans="1:12" ht="12.75">
      <c r="A430" s="100" t="s">
        <v>453</v>
      </c>
      <c r="B430" s="101" t="s">
        <v>7</v>
      </c>
      <c r="C430" s="102" t="s">
        <v>68</v>
      </c>
      <c r="D430" s="125" t="s">
        <v>455</v>
      </c>
      <c r="E430" s="171" t="s">
        <v>132</v>
      </c>
      <c r="F430" s="172"/>
      <c r="G430" s="130" t="s">
        <v>68</v>
      </c>
      <c r="H430" s="97">
        <v>39593179</v>
      </c>
      <c r="I430" s="103">
        <v>13761605.55</v>
      </c>
      <c r="J430" s="104">
        <v>25831573.45</v>
      </c>
      <c r="K430" s="119" t="str">
        <f t="shared" si="9"/>
        <v>00011010000000000000</v>
      </c>
      <c r="L430" s="107" t="s">
        <v>454</v>
      </c>
    </row>
    <row r="431" spans="1:12" ht="22.5">
      <c r="A431" s="100" t="s">
        <v>245</v>
      </c>
      <c r="B431" s="101" t="s">
        <v>7</v>
      </c>
      <c r="C431" s="102" t="s">
        <v>68</v>
      </c>
      <c r="D431" s="125" t="s">
        <v>455</v>
      </c>
      <c r="E431" s="171" t="s">
        <v>132</v>
      </c>
      <c r="F431" s="172"/>
      <c r="G431" s="130" t="s">
        <v>247</v>
      </c>
      <c r="H431" s="97">
        <v>39593179</v>
      </c>
      <c r="I431" s="103">
        <v>13761605.55</v>
      </c>
      <c r="J431" s="104">
        <v>25831573.45</v>
      </c>
      <c r="K431" s="119" t="str">
        <f t="shared" si="9"/>
        <v>00011010000000000600</v>
      </c>
      <c r="L431" s="107" t="s">
        <v>456</v>
      </c>
    </row>
    <row r="432" spans="1:12" ht="12.75">
      <c r="A432" s="100" t="s">
        <v>248</v>
      </c>
      <c r="B432" s="101" t="s">
        <v>7</v>
      </c>
      <c r="C432" s="102" t="s">
        <v>68</v>
      </c>
      <c r="D432" s="125" t="s">
        <v>455</v>
      </c>
      <c r="E432" s="171" t="s">
        <v>132</v>
      </c>
      <c r="F432" s="172"/>
      <c r="G432" s="130" t="s">
        <v>250</v>
      </c>
      <c r="H432" s="97">
        <v>39593179</v>
      </c>
      <c r="I432" s="103">
        <v>13761605.55</v>
      </c>
      <c r="J432" s="104">
        <v>25831573.45</v>
      </c>
      <c r="K432" s="119" t="str">
        <f t="shared" si="9"/>
        <v>00011010000000000610</v>
      </c>
      <c r="L432" s="107" t="s">
        <v>457</v>
      </c>
    </row>
    <row r="433" spans="1:12" s="85" customFormat="1" ht="45">
      <c r="A433" s="80" t="s">
        <v>322</v>
      </c>
      <c r="B433" s="79" t="s">
        <v>7</v>
      </c>
      <c r="C433" s="122" t="s">
        <v>68</v>
      </c>
      <c r="D433" s="126" t="s">
        <v>455</v>
      </c>
      <c r="E433" s="153" t="s">
        <v>132</v>
      </c>
      <c r="F433" s="209"/>
      <c r="G433" s="123" t="s">
        <v>323</v>
      </c>
      <c r="H433" s="81">
        <v>39021100</v>
      </c>
      <c r="I433" s="82">
        <v>13380197.47</v>
      </c>
      <c r="J433" s="83">
        <f>IF(IF(H433="",0,H433)=0,0,(IF(H433&gt;0,IF(I433&gt;H433,0,H433-I433),IF(I433&gt;H433,H433-I433,0))))</f>
        <v>25640902.53</v>
      </c>
      <c r="K433" s="119" t="str">
        <f t="shared" si="9"/>
        <v>00011010000000000611</v>
      </c>
      <c r="L433" s="84" t="str">
        <f>C433&amp;D433&amp;E433&amp;F433&amp;G433</f>
        <v>00011010000000000611</v>
      </c>
    </row>
    <row r="434" spans="1:12" s="85" customFormat="1" ht="12.75">
      <c r="A434" s="80" t="s">
        <v>251</v>
      </c>
      <c r="B434" s="79" t="s">
        <v>7</v>
      </c>
      <c r="C434" s="122" t="s">
        <v>68</v>
      </c>
      <c r="D434" s="126" t="s">
        <v>455</v>
      </c>
      <c r="E434" s="153" t="s">
        <v>132</v>
      </c>
      <c r="F434" s="209"/>
      <c r="G434" s="123" t="s">
        <v>252</v>
      </c>
      <c r="H434" s="81">
        <v>572079</v>
      </c>
      <c r="I434" s="82">
        <v>381408.08</v>
      </c>
      <c r="J434" s="83">
        <f>IF(IF(H434="",0,H434)=0,0,(IF(H434&gt;0,IF(I434&gt;H434,0,H434-I434),IF(I434&gt;H434,H434-I434,0))))</f>
        <v>190670.92</v>
      </c>
      <c r="K434" s="119" t="str">
        <f t="shared" si="9"/>
        <v>00011010000000000612</v>
      </c>
      <c r="L434" s="84" t="str">
        <f>C434&amp;D434&amp;E434&amp;F434&amp;G434</f>
        <v>00011010000000000612</v>
      </c>
    </row>
    <row r="435" spans="1:12" ht="12.75">
      <c r="A435" s="100" t="s">
        <v>458</v>
      </c>
      <c r="B435" s="101" t="s">
        <v>7</v>
      </c>
      <c r="C435" s="102" t="s">
        <v>68</v>
      </c>
      <c r="D435" s="125" t="s">
        <v>460</v>
      </c>
      <c r="E435" s="171" t="s">
        <v>132</v>
      </c>
      <c r="F435" s="172"/>
      <c r="G435" s="130" t="s">
        <v>68</v>
      </c>
      <c r="H435" s="97">
        <v>2745000</v>
      </c>
      <c r="I435" s="103">
        <v>747934.16</v>
      </c>
      <c r="J435" s="104">
        <v>1997065.84</v>
      </c>
      <c r="K435" s="119" t="str">
        <f t="shared" si="9"/>
        <v>00011050000000000000</v>
      </c>
      <c r="L435" s="107" t="s">
        <v>459</v>
      </c>
    </row>
    <row r="436" spans="1:12" ht="56.25">
      <c r="A436" s="100" t="s">
        <v>137</v>
      </c>
      <c r="B436" s="101" t="s">
        <v>7</v>
      </c>
      <c r="C436" s="102" t="s">
        <v>68</v>
      </c>
      <c r="D436" s="125" t="s">
        <v>460</v>
      </c>
      <c r="E436" s="171" t="s">
        <v>132</v>
      </c>
      <c r="F436" s="172"/>
      <c r="G436" s="130" t="s">
        <v>139</v>
      </c>
      <c r="H436" s="97">
        <v>2387800</v>
      </c>
      <c r="I436" s="103">
        <v>667881.58</v>
      </c>
      <c r="J436" s="104">
        <v>1719918.42</v>
      </c>
      <c r="K436" s="119" t="str">
        <f t="shared" si="9"/>
        <v>00011050000000000100</v>
      </c>
      <c r="L436" s="107" t="s">
        <v>461</v>
      </c>
    </row>
    <row r="437" spans="1:12" ht="22.5">
      <c r="A437" s="100" t="s">
        <v>140</v>
      </c>
      <c r="B437" s="101" t="s">
        <v>7</v>
      </c>
      <c r="C437" s="102" t="s">
        <v>68</v>
      </c>
      <c r="D437" s="125" t="s">
        <v>460</v>
      </c>
      <c r="E437" s="171" t="s">
        <v>132</v>
      </c>
      <c r="F437" s="172"/>
      <c r="G437" s="130" t="s">
        <v>142</v>
      </c>
      <c r="H437" s="97">
        <v>2387800</v>
      </c>
      <c r="I437" s="103">
        <v>667881.58</v>
      </c>
      <c r="J437" s="104">
        <v>1719918.42</v>
      </c>
      <c r="K437" s="119" t="str">
        <f t="shared" si="9"/>
        <v>00011050000000000120</v>
      </c>
      <c r="L437" s="107" t="s">
        <v>462</v>
      </c>
    </row>
    <row r="438" spans="1:12" s="85" customFormat="1" ht="22.5">
      <c r="A438" s="80" t="s">
        <v>143</v>
      </c>
      <c r="B438" s="79" t="s">
        <v>7</v>
      </c>
      <c r="C438" s="122" t="s">
        <v>68</v>
      </c>
      <c r="D438" s="126" t="s">
        <v>460</v>
      </c>
      <c r="E438" s="153" t="s">
        <v>132</v>
      </c>
      <c r="F438" s="209"/>
      <c r="G438" s="123" t="s">
        <v>144</v>
      </c>
      <c r="H438" s="81">
        <v>1420700</v>
      </c>
      <c r="I438" s="82">
        <v>444551</v>
      </c>
      <c r="J438" s="83">
        <f>IF(IF(H438="",0,H438)=0,0,(IF(H438&gt;0,IF(I438&gt;H438,0,H438-I438),IF(I438&gt;H438,H438-I438,0))))</f>
        <v>976149</v>
      </c>
      <c r="K438" s="119" t="str">
        <f t="shared" si="9"/>
        <v>00011050000000000121</v>
      </c>
      <c r="L438" s="84" t="str">
        <f>C438&amp;D438&amp;E438&amp;F438&amp;G438</f>
        <v>00011050000000000121</v>
      </c>
    </row>
    <row r="439" spans="1:12" s="85" customFormat="1" ht="33.75">
      <c r="A439" s="80" t="s">
        <v>145</v>
      </c>
      <c r="B439" s="79" t="s">
        <v>7</v>
      </c>
      <c r="C439" s="122" t="s">
        <v>68</v>
      </c>
      <c r="D439" s="126" t="s">
        <v>460</v>
      </c>
      <c r="E439" s="153" t="s">
        <v>132</v>
      </c>
      <c r="F439" s="209"/>
      <c r="G439" s="123" t="s">
        <v>146</v>
      </c>
      <c r="H439" s="81">
        <v>132200</v>
      </c>
      <c r="I439" s="82">
        <v>150</v>
      </c>
      <c r="J439" s="83">
        <f>IF(IF(H439="",0,H439)=0,0,(IF(H439&gt;0,IF(I439&gt;H439,0,H439-I439),IF(I439&gt;H439,H439-I439,0))))</f>
        <v>132050</v>
      </c>
      <c r="K439" s="119" t="str">
        <f t="shared" si="9"/>
        <v>00011050000000000122</v>
      </c>
      <c r="L439" s="84" t="str">
        <f>C439&amp;D439&amp;E439&amp;F439&amp;G439</f>
        <v>00011050000000000122</v>
      </c>
    </row>
    <row r="440" spans="1:12" s="85" customFormat="1" ht="45">
      <c r="A440" s="80" t="s">
        <v>463</v>
      </c>
      <c r="B440" s="79" t="s">
        <v>7</v>
      </c>
      <c r="C440" s="122" t="s">
        <v>68</v>
      </c>
      <c r="D440" s="126" t="s">
        <v>460</v>
      </c>
      <c r="E440" s="153" t="s">
        <v>132</v>
      </c>
      <c r="F440" s="209"/>
      <c r="G440" s="123" t="s">
        <v>464</v>
      </c>
      <c r="H440" s="81">
        <v>405800</v>
      </c>
      <c r="I440" s="82">
        <v>104700</v>
      </c>
      <c r="J440" s="83">
        <f>IF(IF(H440="",0,H440)=0,0,(IF(H440&gt;0,IF(I440&gt;H440,0,H440-I440),IF(I440&gt;H440,H440-I440,0))))</f>
        <v>301100</v>
      </c>
      <c r="K440" s="119" t="str">
        <f t="shared" si="9"/>
        <v>00011050000000000123</v>
      </c>
      <c r="L440" s="84" t="str">
        <f>C440&amp;D440&amp;E440&amp;F440&amp;G440</f>
        <v>00011050000000000123</v>
      </c>
    </row>
    <row r="441" spans="1:12" s="85" customFormat="1" ht="33.75">
      <c r="A441" s="80" t="s">
        <v>147</v>
      </c>
      <c r="B441" s="79" t="s">
        <v>7</v>
      </c>
      <c r="C441" s="122" t="s">
        <v>68</v>
      </c>
      <c r="D441" s="126" t="s">
        <v>460</v>
      </c>
      <c r="E441" s="153" t="s">
        <v>132</v>
      </c>
      <c r="F441" s="209"/>
      <c r="G441" s="123" t="s">
        <v>148</v>
      </c>
      <c r="H441" s="81">
        <v>429100</v>
      </c>
      <c r="I441" s="82">
        <v>118480.58</v>
      </c>
      <c r="J441" s="83">
        <f>IF(IF(H441="",0,H441)=0,0,(IF(H441&gt;0,IF(I441&gt;H441,0,H441-I441),IF(I441&gt;H441,H441-I441,0))))</f>
        <v>310619.42</v>
      </c>
      <c r="K441" s="119" t="str">
        <f t="shared" si="9"/>
        <v>00011050000000000129</v>
      </c>
      <c r="L441" s="84" t="str">
        <f>C441&amp;D441&amp;E441&amp;F441&amp;G441</f>
        <v>00011050000000000129</v>
      </c>
    </row>
    <row r="442" spans="1:12" ht="22.5">
      <c r="A442" s="100" t="s">
        <v>154</v>
      </c>
      <c r="B442" s="101" t="s">
        <v>7</v>
      </c>
      <c r="C442" s="102" t="s">
        <v>68</v>
      </c>
      <c r="D442" s="125" t="s">
        <v>460</v>
      </c>
      <c r="E442" s="171" t="s">
        <v>132</v>
      </c>
      <c r="F442" s="172"/>
      <c r="G442" s="130" t="s">
        <v>7</v>
      </c>
      <c r="H442" s="97">
        <v>355200</v>
      </c>
      <c r="I442" s="103">
        <v>80050.67</v>
      </c>
      <c r="J442" s="104">
        <v>275149.33</v>
      </c>
      <c r="K442" s="119" t="str">
        <f t="shared" si="9"/>
        <v>00011050000000000200</v>
      </c>
      <c r="L442" s="107" t="s">
        <v>465</v>
      </c>
    </row>
    <row r="443" spans="1:12" ht="22.5">
      <c r="A443" s="100" t="s">
        <v>156</v>
      </c>
      <c r="B443" s="101" t="s">
        <v>7</v>
      </c>
      <c r="C443" s="102" t="s">
        <v>68</v>
      </c>
      <c r="D443" s="125" t="s">
        <v>460</v>
      </c>
      <c r="E443" s="171" t="s">
        <v>132</v>
      </c>
      <c r="F443" s="172"/>
      <c r="G443" s="130" t="s">
        <v>158</v>
      </c>
      <c r="H443" s="97">
        <v>355200</v>
      </c>
      <c r="I443" s="103">
        <v>80050.67</v>
      </c>
      <c r="J443" s="104">
        <v>275149.33</v>
      </c>
      <c r="K443" s="119" t="str">
        <f t="shared" si="9"/>
        <v>00011050000000000240</v>
      </c>
      <c r="L443" s="107" t="s">
        <v>466</v>
      </c>
    </row>
    <row r="444" spans="1:12" s="85" customFormat="1" ht="12.75">
      <c r="A444" s="80" t="s">
        <v>159</v>
      </c>
      <c r="B444" s="79" t="s">
        <v>7</v>
      </c>
      <c r="C444" s="122" t="s">
        <v>68</v>
      </c>
      <c r="D444" s="126" t="s">
        <v>460</v>
      </c>
      <c r="E444" s="153" t="s">
        <v>132</v>
      </c>
      <c r="F444" s="209"/>
      <c r="G444" s="123" t="s">
        <v>160</v>
      </c>
      <c r="H444" s="81">
        <v>355200</v>
      </c>
      <c r="I444" s="82">
        <v>80050.67</v>
      </c>
      <c r="J444" s="83">
        <f>IF(IF(H444="",0,H444)=0,0,(IF(H444&gt;0,IF(I444&gt;H444,0,H444-I444),IF(I444&gt;H444,H444-I444,0))))</f>
        <v>275149.33</v>
      </c>
      <c r="K444" s="119" t="str">
        <f t="shared" si="9"/>
        <v>00011050000000000244</v>
      </c>
      <c r="L444" s="84" t="str">
        <f>C444&amp;D444&amp;E444&amp;F444&amp;G444</f>
        <v>00011050000000000244</v>
      </c>
    </row>
    <row r="445" spans="1:12" ht="12.75">
      <c r="A445" s="100" t="s">
        <v>161</v>
      </c>
      <c r="B445" s="101" t="s">
        <v>7</v>
      </c>
      <c r="C445" s="102" t="s">
        <v>68</v>
      </c>
      <c r="D445" s="125" t="s">
        <v>460</v>
      </c>
      <c r="E445" s="171" t="s">
        <v>132</v>
      </c>
      <c r="F445" s="172"/>
      <c r="G445" s="130" t="s">
        <v>163</v>
      </c>
      <c r="H445" s="97">
        <v>2000</v>
      </c>
      <c r="I445" s="103">
        <v>1.91</v>
      </c>
      <c r="J445" s="104">
        <v>1998.09</v>
      </c>
      <c r="K445" s="119" t="str">
        <f t="shared" si="9"/>
        <v>00011050000000000800</v>
      </c>
      <c r="L445" s="107" t="s">
        <v>467</v>
      </c>
    </row>
    <row r="446" spans="1:12" ht="12.75">
      <c r="A446" s="100" t="s">
        <v>164</v>
      </c>
      <c r="B446" s="101" t="s">
        <v>7</v>
      </c>
      <c r="C446" s="102" t="s">
        <v>68</v>
      </c>
      <c r="D446" s="125" t="s">
        <v>460</v>
      </c>
      <c r="E446" s="171" t="s">
        <v>132</v>
      </c>
      <c r="F446" s="172"/>
      <c r="G446" s="130" t="s">
        <v>166</v>
      </c>
      <c r="H446" s="97">
        <v>2000</v>
      </c>
      <c r="I446" s="103">
        <v>1.91</v>
      </c>
      <c r="J446" s="104">
        <v>1998.09</v>
      </c>
      <c r="K446" s="119" t="str">
        <f t="shared" si="9"/>
        <v>00011050000000000850</v>
      </c>
      <c r="L446" s="107" t="s">
        <v>468</v>
      </c>
    </row>
    <row r="447" spans="1:12" s="85" customFormat="1" ht="12.75">
      <c r="A447" s="80" t="s">
        <v>167</v>
      </c>
      <c r="B447" s="79" t="s">
        <v>7</v>
      </c>
      <c r="C447" s="122" t="s">
        <v>68</v>
      </c>
      <c r="D447" s="126" t="s">
        <v>460</v>
      </c>
      <c r="E447" s="153" t="s">
        <v>132</v>
      </c>
      <c r="F447" s="209"/>
      <c r="G447" s="123" t="s">
        <v>168</v>
      </c>
      <c r="H447" s="81">
        <v>2000</v>
      </c>
      <c r="I447" s="82">
        <v>1.91</v>
      </c>
      <c r="J447" s="83">
        <f>IF(IF(H447="",0,H447)=0,0,(IF(H447&gt;0,IF(I447&gt;H447,0,H447-I447),IF(I447&gt;H447,H447-I447,0))))</f>
        <v>1998.09</v>
      </c>
      <c r="K447" s="119" t="str">
        <f t="shared" si="9"/>
        <v>00011050000000000853</v>
      </c>
      <c r="L447" s="84" t="str">
        <f>C447&amp;D447&amp;E447&amp;F447&amp;G447</f>
        <v>00011050000000000853</v>
      </c>
    </row>
    <row r="448" spans="1:12" ht="22.5">
      <c r="A448" s="100" t="s">
        <v>469</v>
      </c>
      <c r="B448" s="101" t="s">
        <v>7</v>
      </c>
      <c r="C448" s="102" t="s">
        <v>68</v>
      </c>
      <c r="D448" s="125" t="s">
        <v>471</v>
      </c>
      <c r="E448" s="171" t="s">
        <v>132</v>
      </c>
      <c r="F448" s="172"/>
      <c r="G448" s="130" t="s">
        <v>68</v>
      </c>
      <c r="H448" s="97">
        <v>3790000</v>
      </c>
      <c r="I448" s="103">
        <v>1104734.57</v>
      </c>
      <c r="J448" s="104">
        <v>2685265.43</v>
      </c>
      <c r="K448" s="119" t="str">
        <f t="shared" si="9"/>
        <v>00013000000000000000</v>
      </c>
      <c r="L448" s="107" t="s">
        <v>470</v>
      </c>
    </row>
    <row r="449" spans="1:12" ht="22.5">
      <c r="A449" s="100" t="s">
        <v>472</v>
      </c>
      <c r="B449" s="101" t="s">
        <v>7</v>
      </c>
      <c r="C449" s="102" t="s">
        <v>68</v>
      </c>
      <c r="D449" s="125" t="s">
        <v>474</v>
      </c>
      <c r="E449" s="171" t="s">
        <v>132</v>
      </c>
      <c r="F449" s="172"/>
      <c r="G449" s="130" t="s">
        <v>68</v>
      </c>
      <c r="H449" s="97">
        <v>3790000</v>
      </c>
      <c r="I449" s="103">
        <v>1104734.57</v>
      </c>
      <c r="J449" s="104">
        <v>2685265.43</v>
      </c>
      <c r="K449" s="119" t="str">
        <f t="shared" si="9"/>
        <v>00013010000000000000</v>
      </c>
      <c r="L449" s="107" t="s">
        <v>473</v>
      </c>
    </row>
    <row r="450" spans="1:12" ht="12.75">
      <c r="A450" s="100" t="s">
        <v>475</v>
      </c>
      <c r="B450" s="101" t="s">
        <v>7</v>
      </c>
      <c r="C450" s="102" t="s">
        <v>68</v>
      </c>
      <c r="D450" s="125" t="s">
        <v>474</v>
      </c>
      <c r="E450" s="171" t="s">
        <v>132</v>
      </c>
      <c r="F450" s="172"/>
      <c r="G450" s="130" t="s">
        <v>9</v>
      </c>
      <c r="H450" s="97">
        <v>3790000</v>
      </c>
      <c r="I450" s="103">
        <v>1104734.57</v>
      </c>
      <c r="J450" s="104">
        <v>2685265.43</v>
      </c>
      <c r="K450" s="119" t="str">
        <f t="shared" si="9"/>
        <v>00013010000000000700</v>
      </c>
      <c r="L450" s="107" t="s">
        <v>476</v>
      </c>
    </row>
    <row r="451" spans="1:12" s="85" customFormat="1" ht="12.75">
      <c r="A451" s="80" t="s">
        <v>477</v>
      </c>
      <c r="B451" s="79" t="s">
        <v>7</v>
      </c>
      <c r="C451" s="122" t="s">
        <v>68</v>
      </c>
      <c r="D451" s="126" t="s">
        <v>474</v>
      </c>
      <c r="E451" s="153" t="s">
        <v>132</v>
      </c>
      <c r="F451" s="209"/>
      <c r="G451" s="123" t="s">
        <v>478</v>
      </c>
      <c r="H451" s="81">
        <v>3790000</v>
      </c>
      <c r="I451" s="82">
        <v>1104734.57</v>
      </c>
      <c r="J451" s="83">
        <f>IF(IF(H451="",0,H451)=0,0,(IF(H451&gt;0,IF(I451&gt;H451,0,H451-I451),IF(I451&gt;H451,H451-I451,0))))</f>
        <v>2685265.43</v>
      </c>
      <c r="K451" s="119" t="str">
        <f t="shared" si="9"/>
        <v>00013010000000000730</v>
      </c>
      <c r="L451" s="84" t="str">
        <f>C451&amp;D451&amp;E451&amp;F451&amp;G451</f>
        <v>00013010000000000730</v>
      </c>
    </row>
    <row r="452" spans="1:12" ht="33.75">
      <c r="A452" s="100" t="s">
        <v>479</v>
      </c>
      <c r="B452" s="101" t="s">
        <v>7</v>
      </c>
      <c r="C452" s="102" t="s">
        <v>68</v>
      </c>
      <c r="D452" s="125" t="s">
        <v>481</v>
      </c>
      <c r="E452" s="171" t="s">
        <v>132</v>
      </c>
      <c r="F452" s="172"/>
      <c r="G452" s="130" t="s">
        <v>68</v>
      </c>
      <c r="H452" s="97">
        <v>24193100</v>
      </c>
      <c r="I452" s="103">
        <v>6838600</v>
      </c>
      <c r="J452" s="104">
        <v>17354500</v>
      </c>
      <c r="K452" s="119" t="str">
        <f t="shared" si="9"/>
        <v>00014000000000000000</v>
      </c>
      <c r="L452" s="107" t="s">
        <v>480</v>
      </c>
    </row>
    <row r="453" spans="1:12" ht="33.75">
      <c r="A453" s="100" t="s">
        <v>482</v>
      </c>
      <c r="B453" s="101" t="s">
        <v>7</v>
      </c>
      <c r="C453" s="102" t="s">
        <v>68</v>
      </c>
      <c r="D453" s="125" t="s">
        <v>484</v>
      </c>
      <c r="E453" s="171" t="s">
        <v>132</v>
      </c>
      <c r="F453" s="172"/>
      <c r="G453" s="130" t="s">
        <v>68</v>
      </c>
      <c r="H453" s="97">
        <v>24193100</v>
      </c>
      <c r="I453" s="103">
        <v>6838600</v>
      </c>
      <c r="J453" s="104">
        <v>17354500</v>
      </c>
      <c r="K453" s="119" t="str">
        <f t="shared" si="9"/>
        <v>00014010000000000000</v>
      </c>
      <c r="L453" s="107" t="s">
        <v>483</v>
      </c>
    </row>
    <row r="454" spans="1:12" ht="12.75">
      <c r="A454" s="100" t="s">
        <v>176</v>
      </c>
      <c r="B454" s="101" t="s">
        <v>7</v>
      </c>
      <c r="C454" s="102" t="s">
        <v>68</v>
      </c>
      <c r="D454" s="125" t="s">
        <v>484</v>
      </c>
      <c r="E454" s="171" t="s">
        <v>132</v>
      </c>
      <c r="F454" s="172"/>
      <c r="G454" s="130" t="s">
        <v>8</v>
      </c>
      <c r="H454" s="97">
        <v>24193100</v>
      </c>
      <c r="I454" s="103">
        <v>6838600</v>
      </c>
      <c r="J454" s="104">
        <v>17354500</v>
      </c>
      <c r="K454" s="119" t="str">
        <f t="shared" si="9"/>
        <v>00014010000000000500</v>
      </c>
      <c r="L454" s="107" t="s">
        <v>485</v>
      </c>
    </row>
    <row r="455" spans="1:12" ht="12.75">
      <c r="A455" s="100" t="s">
        <v>486</v>
      </c>
      <c r="B455" s="101" t="s">
        <v>7</v>
      </c>
      <c r="C455" s="102" t="s">
        <v>68</v>
      </c>
      <c r="D455" s="125" t="s">
        <v>484</v>
      </c>
      <c r="E455" s="171" t="s">
        <v>132</v>
      </c>
      <c r="F455" s="172"/>
      <c r="G455" s="130" t="s">
        <v>488</v>
      </c>
      <c r="H455" s="97">
        <v>24193100</v>
      </c>
      <c r="I455" s="103">
        <v>6838600</v>
      </c>
      <c r="J455" s="104">
        <v>17354500</v>
      </c>
      <c r="K455" s="119" t="str">
        <f t="shared" si="9"/>
        <v>00014010000000000510</v>
      </c>
      <c r="L455" s="107" t="s">
        <v>487</v>
      </c>
    </row>
    <row r="456" spans="1:12" s="85" customFormat="1" ht="12.75">
      <c r="A456" s="80" t="s">
        <v>489</v>
      </c>
      <c r="B456" s="79" t="s">
        <v>7</v>
      </c>
      <c r="C456" s="122" t="s">
        <v>68</v>
      </c>
      <c r="D456" s="126" t="s">
        <v>484</v>
      </c>
      <c r="E456" s="153" t="s">
        <v>132</v>
      </c>
      <c r="F456" s="209"/>
      <c r="G456" s="123" t="s">
        <v>490</v>
      </c>
      <c r="H456" s="81">
        <v>24193100</v>
      </c>
      <c r="I456" s="82">
        <v>6838600</v>
      </c>
      <c r="J456" s="83">
        <f>IF(IF(H456="",0,H456)=0,0,(IF(H456&gt;0,IF(I456&gt;H456,0,H456-I456),IF(I456&gt;H456,H456-I456,0))))</f>
        <v>17354500</v>
      </c>
      <c r="K456" s="119" t="str">
        <f t="shared" si="9"/>
        <v>00014010000000000511</v>
      </c>
      <c r="L456" s="84" t="str">
        <f>C456&amp;D456&amp;E456&amp;F456&amp;G456</f>
        <v>00014010000000000511</v>
      </c>
    </row>
    <row r="457" spans="1:11" ht="5.25" customHeight="1" hidden="1" thickBot="1">
      <c r="A457" s="18"/>
      <c r="B457" s="30"/>
      <c r="C457" s="31"/>
      <c r="D457" s="31"/>
      <c r="E457" s="31"/>
      <c r="F457" s="31"/>
      <c r="G457" s="31"/>
      <c r="H457" s="47"/>
      <c r="I457" s="48"/>
      <c r="J457" s="53"/>
      <c r="K457" s="116"/>
    </row>
    <row r="458" spans="1:11" ht="13.5" thickBot="1">
      <c r="A458" s="26"/>
      <c r="B458" s="26"/>
      <c r="C458" s="22"/>
      <c r="D458" s="22"/>
      <c r="E458" s="22"/>
      <c r="F458" s="22"/>
      <c r="G458" s="22"/>
      <c r="H458" s="46"/>
      <c r="I458" s="46"/>
      <c r="J458" s="46"/>
      <c r="K458" s="46"/>
    </row>
    <row r="459" spans="1:10" ht="28.5" customHeight="1" thickBot="1">
      <c r="A459" s="41" t="s">
        <v>18</v>
      </c>
      <c r="B459" s="42">
        <v>450</v>
      </c>
      <c r="C459" s="173" t="s">
        <v>17</v>
      </c>
      <c r="D459" s="174"/>
      <c r="E459" s="174"/>
      <c r="F459" s="174"/>
      <c r="G459" s="175"/>
      <c r="H459" s="54">
        <f>0-H467</f>
        <v>-18325274.12</v>
      </c>
      <c r="I459" s="54">
        <f>I15-I162</f>
        <v>187482.76</v>
      </c>
      <c r="J459" s="93" t="s">
        <v>17</v>
      </c>
    </row>
    <row r="460" spans="1:10" ht="12.75">
      <c r="A460" s="26"/>
      <c r="B460" s="29"/>
      <c r="C460" s="22"/>
      <c r="D460" s="22"/>
      <c r="E460" s="22"/>
      <c r="F460" s="22"/>
      <c r="G460" s="22"/>
      <c r="H460" s="22"/>
      <c r="I460" s="22"/>
      <c r="J460" s="22"/>
    </row>
    <row r="461" spans="1:11" ht="15">
      <c r="A461" s="197" t="s">
        <v>32</v>
      </c>
      <c r="B461" s="197"/>
      <c r="C461" s="197"/>
      <c r="D461" s="197"/>
      <c r="E461" s="197"/>
      <c r="F461" s="197"/>
      <c r="G461" s="197"/>
      <c r="H461" s="197"/>
      <c r="I461" s="197"/>
      <c r="J461" s="197"/>
      <c r="K461" s="113"/>
    </row>
    <row r="462" spans="1:11" ht="12.75">
      <c r="A462" s="8"/>
      <c r="B462" s="25"/>
      <c r="C462" s="9"/>
      <c r="D462" s="9"/>
      <c r="E462" s="9"/>
      <c r="F462" s="9"/>
      <c r="G462" s="9"/>
      <c r="H462" s="10"/>
      <c r="I462" s="10"/>
      <c r="J462" s="40" t="s">
        <v>27</v>
      </c>
      <c r="K462" s="40"/>
    </row>
    <row r="463" spans="1:11" ht="16.5" customHeight="1">
      <c r="A463" s="156" t="s">
        <v>39</v>
      </c>
      <c r="B463" s="156" t="s">
        <v>40</v>
      </c>
      <c r="C463" s="162" t="s">
        <v>45</v>
      </c>
      <c r="D463" s="163"/>
      <c r="E463" s="163"/>
      <c r="F463" s="163"/>
      <c r="G463" s="164"/>
      <c r="H463" s="156" t="s">
        <v>42</v>
      </c>
      <c r="I463" s="156" t="s">
        <v>23</v>
      </c>
      <c r="J463" s="156" t="s">
        <v>43</v>
      </c>
      <c r="K463" s="114"/>
    </row>
    <row r="464" spans="1:11" ht="16.5" customHeight="1">
      <c r="A464" s="157"/>
      <c r="B464" s="157"/>
      <c r="C464" s="165"/>
      <c r="D464" s="166"/>
      <c r="E464" s="166"/>
      <c r="F464" s="166"/>
      <c r="G464" s="167"/>
      <c r="H464" s="157"/>
      <c r="I464" s="157"/>
      <c r="J464" s="157"/>
      <c r="K464" s="114"/>
    </row>
    <row r="465" spans="1:11" ht="16.5" customHeight="1">
      <c r="A465" s="158"/>
      <c r="B465" s="158"/>
      <c r="C465" s="168"/>
      <c r="D465" s="169"/>
      <c r="E465" s="169"/>
      <c r="F465" s="169"/>
      <c r="G465" s="170"/>
      <c r="H465" s="158"/>
      <c r="I465" s="158"/>
      <c r="J465" s="158"/>
      <c r="K465" s="114"/>
    </row>
    <row r="466" spans="1:11" ht="13.5" thickBot="1">
      <c r="A466" s="70">
        <v>1</v>
      </c>
      <c r="B466" s="12">
        <v>2</v>
      </c>
      <c r="C466" s="185">
        <v>3</v>
      </c>
      <c r="D466" s="186"/>
      <c r="E466" s="186"/>
      <c r="F466" s="186"/>
      <c r="G466" s="187"/>
      <c r="H466" s="13" t="s">
        <v>2</v>
      </c>
      <c r="I466" s="13" t="s">
        <v>25</v>
      </c>
      <c r="J466" s="13" t="s">
        <v>26</v>
      </c>
      <c r="K466" s="115"/>
    </row>
    <row r="467" spans="1:10" ht="12.75" customHeight="1">
      <c r="A467" s="74" t="s">
        <v>33</v>
      </c>
      <c r="B467" s="38" t="s">
        <v>8</v>
      </c>
      <c r="C467" s="159" t="s">
        <v>17</v>
      </c>
      <c r="D467" s="160"/>
      <c r="E467" s="160"/>
      <c r="F467" s="160"/>
      <c r="G467" s="161"/>
      <c r="H467" s="66">
        <f>H469+H487+H492</f>
        <v>18325274.12</v>
      </c>
      <c r="I467" s="66">
        <f>I469+I487+I492</f>
        <v>-187482.76</v>
      </c>
      <c r="J467" s="129">
        <f>J469+J487+J492</f>
        <v>18512756.88</v>
      </c>
    </row>
    <row r="468" spans="1:10" ht="12.75" customHeight="1">
      <c r="A468" s="75" t="s">
        <v>11</v>
      </c>
      <c r="B468" s="39"/>
      <c r="C468" s="188"/>
      <c r="D468" s="189"/>
      <c r="E468" s="189"/>
      <c r="F468" s="189"/>
      <c r="G468" s="190"/>
      <c r="H468" s="43"/>
      <c r="I468" s="44"/>
      <c r="J468" s="45"/>
    </row>
    <row r="469" spans="1:10" ht="12.75" customHeight="1">
      <c r="A469" s="74" t="s">
        <v>34</v>
      </c>
      <c r="B469" s="49" t="s">
        <v>12</v>
      </c>
      <c r="C469" s="201" t="s">
        <v>17</v>
      </c>
      <c r="D469" s="202"/>
      <c r="E469" s="202"/>
      <c r="F469" s="202"/>
      <c r="G469" s="203"/>
      <c r="H469" s="52">
        <v>8865800</v>
      </c>
      <c r="I469" s="52">
        <v>0</v>
      </c>
      <c r="J469" s="90">
        <v>8865800</v>
      </c>
    </row>
    <row r="470" spans="1:10" ht="12.75" customHeight="1">
      <c r="A470" s="75" t="s">
        <v>10</v>
      </c>
      <c r="B470" s="50"/>
      <c r="C470" s="177"/>
      <c r="D470" s="178"/>
      <c r="E470" s="178"/>
      <c r="F470" s="178"/>
      <c r="G470" s="179"/>
      <c r="H470" s="62"/>
      <c r="I470" s="63"/>
      <c r="J470" s="64"/>
    </row>
    <row r="471" spans="1:12" ht="22.5">
      <c r="A471" s="100" t="s">
        <v>90</v>
      </c>
      <c r="B471" s="101" t="s">
        <v>12</v>
      </c>
      <c r="C471" s="108" t="s">
        <v>68</v>
      </c>
      <c r="D471" s="148" t="s">
        <v>91</v>
      </c>
      <c r="E471" s="149"/>
      <c r="F471" s="149"/>
      <c r="G471" s="150"/>
      <c r="H471" s="97">
        <v>8865800</v>
      </c>
      <c r="I471" s="103"/>
      <c r="J471" s="104">
        <v>8865800</v>
      </c>
      <c r="K471" s="116" t="str">
        <f aca="true" t="shared" si="10" ref="K471:K485">C471&amp;D471&amp;G471</f>
        <v>00001000000000000000</v>
      </c>
      <c r="L471" s="107" t="s">
        <v>92</v>
      </c>
    </row>
    <row r="472" spans="1:12" ht="22.5">
      <c r="A472" s="100" t="s">
        <v>93</v>
      </c>
      <c r="B472" s="101" t="s">
        <v>12</v>
      </c>
      <c r="C472" s="108" t="s">
        <v>68</v>
      </c>
      <c r="D472" s="148" t="s">
        <v>94</v>
      </c>
      <c r="E472" s="149"/>
      <c r="F472" s="149"/>
      <c r="G472" s="150"/>
      <c r="H472" s="97">
        <v>15298000</v>
      </c>
      <c r="I472" s="103"/>
      <c r="J472" s="104">
        <v>15298000</v>
      </c>
      <c r="K472" s="116" t="str">
        <f t="shared" si="10"/>
        <v>00001020000000000000</v>
      </c>
      <c r="L472" s="107" t="s">
        <v>95</v>
      </c>
    </row>
    <row r="473" spans="1:12" ht="22.5">
      <c r="A473" s="100" t="s">
        <v>96</v>
      </c>
      <c r="B473" s="101" t="s">
        <v>12</v>
      </c>
      <c r="C473" s="108" t="s">
        <v>68</v>
      </c>
      <c r="D473" s="148" t="s">
        <v>97</v>
      </c>
      <c r="E473" s="149"/>
      <c r="F473" s="149"/>
      <c r="G473" s="150"/>
      <c r="H473" s="97">
        <v>57298000</v>
      </c>
      <c r="I473" s="103"/>
      <c r="J473" s="104">
        <v>57298000</v>
      </c>
      <c r="K473" s="116" t="str">
        <f t="shared" si="10"/>
        <v>00001020000000000700</v>
      </c>
      <c r="L473" s="107" t="s">
        <v>98</v>
      </c>
    </row>
    <row r="474" spans="1:12" ht="22.5">
      <c r="A474" s="100" t="s">
        <v>99</v>
      </c>
      <c r="B474" s="101" t="s">
        <v>12</v>
      </c>
      <c r="C474" s="108" t="s">
        <v>68</v>
      </c>
      <c r="D474" s="148" t="s">
        <v>100</v>
      </c>
      <c r="E474" s="149"/>
      <c r="F474" s="149"/>
      <c r="G474" s="150"/>
      <c r="H474" s="97">
        <v>-42000000</v>
      </c>
      <c r="I474" s="103"/>
      <c r="J474" s="104">
        <v>-42000000</v>
      </c>
      <c r="K474" s="116" t="str">
        <f t="shared" si="10"/>
        <v>00001020000000000800</v>
      </c>
      <c r="L474" s="107" t="s">
        <v>101</v>
      </c>
    </row>
    <row r="475" spans="1:12" s="85" customFormat="1" ht="33.75">
      <c r="A475" s="78" t="s">
        <v>102</v>
      </c>
      <c r="B475" s="79" t="s">
        <v>12</v>
      </c>
      <c r="C475" s="122" t="s">
        <v>68</v>
      </c>
      <c r="D475" s="153" t="s">
        <v>103</v>
      </c>
      <c r="E475" s="154"/>
      <c r="F475" s="154"/>
      <c r="G475" s="155"/>
      <c r="H475" s="81">
        <v>57298000</v>
      </c>
      <c r="I475" s="82"/>
      <c r="J475" s="83">
        <f>IF(IF(H475="",0,H475)=0,0,(IF(H475&gt;0,IF(I475&gt;H475,0,H475-I475),IF(I475&gt;H475,H475-I475,0))))</f>
        <v>57298000</v>
      </c>
      <c r="K475" s="117" t="str">
        <f t="shared" si="10"/>
        <v>00001020000050000710</v>
      </c>
      <c r="L475" s="84" t="str">
        <f>C475&amp;D475&amp;G475</f>
        <v>00001020000050000710</v>
      </c>
    </row>
    <row r="476" spans="1:12" s="85" customFormat="1" ht="33.75">
      <c r="A476" s="78" t="s">
        <v>104</v>
      </c>
      <c r="B476" s="79" t="s">
        <v>12</v>
      </c>
      <c r="C476" s="122" t="s">
        <v>68</v>
      </c>
      <c r="D476" s="153" t="s">
        <v>105</v>
      </c>
      <c r="E476" s="154"/>
      <c r="F476" s="154"/>
      <c r="G476" s="155"/>
      <c r="H476" s="81">
        <v>-42000000</v>
      </c>
      <c r="I476" s="82"/>
      <c r="J476" s="83">
        <f>IF(IF(H476="",0,H476)=0,0,(IF(H476&gt;0,IF(I476&gt;H476,0,H476-I476),IF(I476&gt;H476,H476-I476,0))))</f>
        <v>-42000000</v>
      </c>
      <c r="K476" s="117" t="str">
        <f t="shared" si="10"/>
        <v>00001020000050000810</v>
      </c>
      <c r="L476" s="84" t="str">
        <f>C476&amp;D476&amp;G476</f>
        <v>00001020000050000810</v>
      </c>
    </row>
    <row r="477" spans="1:12" ht="22.5">
      <c r="A477" s="100" t="s">
        <v>106</v>
      </c>
      <c r="B477" s="101" t="s">
        <v>12</v>
      </c>
      <c r="C477" s="108" t="s">
        <v>68</v>
      </c>
      <c r="D477" s="148" t="s">
        <v>107</v>
      </c>
      <c r="E477" s="149"/>
      <c r="F477" s="149"/>
      <c r="G477" s="150"/>
      <c r="H477" s="97">
        <v>-14052200</v>
      </c>
      <c r="I477" s="103"/>
      <c r="J477" s="104">
        <v>-14052200</v>
      </c>
      <c r="K477" s="116" t="str">
        <f t="shared" si="10"/>
        <v>00001030000000000000</v>
      </c>
      <c r="L477" s="107" t="s">
        <v>108</v>
      </c>
    </row>
    <row r="478" spans="1:12" ht="33.75">
      <c r="A478" s="100" t="s">
        <v>109</v>
      </c>
      <c r="B478" s="101" t="s">
        <v>12</v>
      </c>
      <c r="C478" s="108" t="s">
        <v>68</v>
      </c>
      <c r="D478" s="148" t="s">
        <v>110</v>
      </c>
      <c r="E478" s="149"/>
      <c r="F478" s="149"/>
      <c r="G478" s="150"/>
      <c r="H478" s="97">
        <v>-14052200</v>
      </c>
      <c r="I478" s="103"/>
      <c r="J478" s="104">
        <v>-14052200</v>
      </c>
      <c r="K478" s="116" t="str">
        <f t="shared" si="10"/>
        <v>00001030100000000000</v>
      </c>
      <c r="L478" s="107" t="s">
        <v>111</v>
      </c>
    </row>
    <row r="479" spans="1:12" ht="33.75">
      <c r="A479" s="100" t="s">
        <v>112</v>
      </c>
      <c r="B479" s="101" t="s">
        <v>12</v>
      </c>
      <c r="C479" s="108" t="s">
        <v>68</v>
      </c>
      <c r="D479" s="148" t="s">
        <v>113</v>
      </c>
      <c r="E479" s="149"/>
      <c r="F479" s="149"/>
      <c r="G479" s="150"/>
      <c r="H479" s="97">
        <v>-14052200</v>
      </c>
      <c r="I479" s="103"/>
      <c r="J479" s="104">
        <v>-14052200</v>
      </c>
      <c r="K479" s="116" t="str">
        <f t="shared" si="10"/>
        <v>00001030100000000800</v>
      </c>
      <c r="L479" s="107" t="s">
        <v>114</v>
      </c>
    </row>
    <row r="480" spans="1:12" s="85" customFormat="1" ht="33.75">
      <c r="A480" s="78" t="s">
        <v>115</v>
      </c>
      <c r="B480" s="79" t="s">
        <v>12</v>
      </c>
      <c r="C480" s="122" t="s">
        <v>68</v>
      </c>
      <c r="D480" s="153" t="s">
        <v>116</v>
      </c>
      <c r="E480" s="154"/>
      <c r="F480" s="154"/>
      <c r="G480" s="155"/>
      <c r="H480" s="81">
        <v>-14052200</v>
      </c>
      <c r="I480" s="82"/>
      <c r="J480" s="83">
        <f>IF(IF(H480="",0,H480)=0,0,(IF(H480&gt;0,IF(I480&gt;H480,0,H480-I480),IF(I480&gt;H480,H480-I480,0))))</f>
        <v>-14052200</v>
      </c>
      <c r="K480" s="117" t="str">
        <f t="shared" si="10"/>
        <v>00001030100050000810</v>
      </c>
      <c r="L480" s="84" t="str">
        <f>C480&amp;D480&amp;G480</f>
        <v>00001030100050000810</v>
      </c>
    </row>
    <row r="481" spans="1:12" ht="22.5">
      <c r="A481" s="100" t="s">
        <v>117</v>
      </c>
      <c r="B481" s="101" t="s">
        <v>12</v>
      </c>
      <c r="C481" s="108" t="s">
        <v>68</v>
      </c>
      <c r="D481" s="148" t="s">
        <v>118</v>
      </c>
      <c r="E481" s="149"/>
      <c r="F481" s="149"/>
      <c r="G481" s="150"/>
      <c r="H481" s="97">
        <v>7620000</v>
      </c>
      <c r="I481" s="103"/>
      <c r="J481" s="104">
        <v>7620000</v>
      </c>
      <c r="K481" s="116" t="str">
        <f t="shared" si="10"/>
        <v>00001060000000000000</v>
      </c>
      <c r="L481" s="107" t="s">
        <v>119</v>
      </c>
    </row>
    <row r="482" spans="1:12" ht="22.5">
      <c r="A482" s="100" t="s">
        <v>120</v>
      </c>
      <c r="B482" s="101" t="s">
        <v>12</v>
      </c>
      <c r="C482" s="108" t="s">
        <v>68</v>
      </c>
      <c r="D482" s="148" t="s">
        <v>121</v>
      </c>
      <c r="E482" s="149"/>
      <c r="F482" s="149"/>
      <c r="G482" s="150"/>
      <c r="H482" s="97">
        <v>7620000</v>
      </c>
      <c r="I482" s="103"/>
      <c r="J482" s="104">
        <v>7620000</v>
      </c>
      <c r="K482" s="116" t="str">
        <f t="shared" si="10"/>
        <v>00001060500000000000</v>
      </c>
      <c r="L482" s="107" t="s">
        <v>122</v>
      </c>
    </row>
    <row r="483" spans="1:12" ht="22.5">
      <c r="A483" s="100" t="s">
        <v>123</v>
      </c>
      <c r="B483" s="101" t="s">
        <v>12</v>
      </c>
      <c r="C483" s="108" t="s">
        <v>68</v>
      </c>
      <c r="D483" s="148" t="s">
        <v>124</v>
      </c>
      <c r="E483" s="149"/>
      <c r="F483" s="149"/>
      <c r="G483" s="150"/>
      <c r="H483" s="97">
        <v>7620000</v>
      </c>
      <c r="I483" s="103"/>
      <c r="J483" s="104">
        <v>7620000</v>
      </c>
      <c r="K483" s="116" t="str">
        <f t="shared" si="10"/>
        <v>00001060500000000600</v>
      </c>
      <c r="L483" s="107" t="s">
        <v>125</v>
      </c>
    </row>
    <row r="484" spans="1:12" ht="33.75">
      <c r="A484" s="100" t="s">
        <v>126</v>
      </c>
      <c r="B484" s="101" t="s">
        <v>12</v>
      </c>
      <c r="C484" s="108" t="s">
        <v>68</v>
      </c>
      <c r="D484" s="148" t="s">
        <v>127</v>
      </c>
      <c r="E484" s="149"/>
      <c r="F484" s="149"/>
      <c r="G484" s="150"/>
      <c r="H484" s="97">
        <v>7620000</v>
      </c>
      <c r="I484" s="103"/>
      <c r="J484" s="104">
        <v>7620000</v>
      </c>
      <c r="K484" s="116" t="str">
        <f t="shared" si="10"/>
        <v>00001060502000000600</v>
      </c>
      <c r="L484" s="107" t="s">
        <v>128</v>
      </c>
    </row>
    <row r="485" spans="1:12" s="85" customFormat="1" ht="45">
      <c r="A485" s="78" t="s">
        <v>129</v>
      </c>
      <c r="B485" s="79" t="s">
        <v>12</v>
      </c>
      <c r="C485" s="122" t="s">
        <v>68</v>
      </c>
      <c r="D485" s="153" t="s">
        <v>130</v>
      </c>
      <c r="E485" s="154"/>
      <c r="F485" s="154"/>
      <c r="G485" s="155"/>
      <c r="H485" s="81">
        <v>7620000</v>
      </c>
      <c r="I485" s="82"/>
      <c r="J485" s="83">
        <f>IF(IF(H485="",0,H485)=0,0,(IF(H485&gt;0,IF(I485&gt;H485,0,H485-I485),IF(I485&gt;H485,H485-I485,0))))</f>
        <v>7620000</v>
      </c>
      <c r="K485" s="117" t="str">
        <f t="shared" si="10"/>
        <v>00001060502050000640</v>
      </c>
      <c r="L485" s="84" t="str">
        <f>C485&amp;D485&amp;G485</f>
        <v>00001060502050000640</v>
      </c>
    </row>
    <row r="486" spans="1:11" ht="12.75" customHeight="1" hidden="1">
      <c r="A486" s="76"/>
      <c r="B486" s="17"/>
      <c r="C486" s="14"/>
      <c r="D486" s="14"/>
      <c r="E486" s="14"/>
      <c r="F486" s="14"/>
      <c r="G486" s="14"/>
      <c r="H486" s="34"/>
      <c r="I486" s="35"/>
      <c r="J486" s="55"/>
      <c r="K486" s="118"/>
    </row>
    <row r="487" spans="1:10" ht="12.75" customHeight="1">
      <c r="A487" s="74" t="s">
        <v>35</v>
      </c>
      <c r="B487" s="50" t="s">
        <v>13</v>
      </c>
      <c r="C487" s="177" t="s">
        <v>17</v>
      </c>
      <c r="D487" s="178"/>
      <c r="E487" s="178"/>
      <c r="F487" s="178"/>
      <c r="G487" s="179"/>
      <c r="H487" s="52">
        <v>0</v>
      </c>
      <c r="I487" s="52">
        <v>0</v>
      </c>
      <c r="J487" s="91">
        <v>0</v>
      </c>
    </row>
    <row r="488" spans="1:10" ht="12.75" customHeight="1">
      <c r="A488" s="75" t="s">
        <v>10</v>
      </c>
      <c r="B488" s="50"/>
      <c r="C488" s="177"/>
      <c r="D488" s="178"/>
      <c r="E488" s="178"/>
      <c r="F488" s="178"/>
      <c r="G488" s="179"/>
      <c r="H488" s="62"/>
      <c r="I488" s="63"/>
      <c r="J488" s="64"/>
    </row>
    <row r="489" spans="1:12" ht="12.75" customHeight="1" hidden="1">
      <c r="A489" s="132"/>
      <c r="B489" s="133" t="s">
        <v>13</v>
      </c>
      <c r="C489" s="134"/>
      <c r="D489" s="204"/>
      <c r="E489" s="205"/>
      <c r="F489" s="205"/>
      <c r="G489" s="206"/>
      <c r="H489" s="135"/>
      <c r="I489" s="136"/>
      <c r="J489" s="137"/>
      <c r="K489" s="138">
        <f>C489&amp;D489&amp;G489</f>
      </c>
      <c r="L489" s="139"/>
    </row>
    <row r="490" spans="1:12" s="85" customFormat="1" ht="12.75">
      <c r="A490" s="140"/>
      <c r="B490" s="141" t="s">
        <v>13</v>
      </c>
      <c r="C490" s="142"/>
      <c r="D490" s="207"/>
      <c r="E490" s="207"/>
      <c r="F490" s="207"/>
      <c r="G490" s="208"/>
      <c r="H490" s="143"/>
      <c r="I490" s="144"/>
      <c r="J490" s="145">
        <f>IF(IF(H490="",0,H490)=0,0,(IF(H490&gt;0,IF(I490&gt;H490,0,H490-I490),IF(I490&gt;H490,H490-I490,0))))</f>
        <v>0</v>
      </c>
      <c r="K490" s="146">
        <f>C490&amp;D490&amp;G490</f>
      </c>
      <c r="L490" s="147">
        <f>C490&amp;D490&amp;G490</f>
      </c>
    </row>
    <row r="491" spans="1:11" ht="12.75" customHeight="1" hidden="1">
      <c r="A491" s="76"/>
      <c r="B491" s="16"/>
      <c r="C491" s="14"/>
      <c r="D491" s="14"/>
      <c r="E491" s="14"/>
      <c r="F491" s="14"/>
      <c r="G491" s="14"/>
      <c r="H491" s="34"/>
      <c r="I491" s="35"/>
      <c r="J491" s="55"/>
      <c r="K491" s="118"/>
    </row>
    <row r="492" spans="1:10" ht="12.75" customHeight="1">
      <c r="A492" s="74" t="s">
        <v>16</v>
      </c>
      <c r="B492" s="50" t="s">
        <v>9</v>
      </c>
      <c r="C492" s="182" t="s">
        <v>53</v>
      </c>
      <c r="D492" s="183"/>
      <c r="E492" s="183"/>
      <c r="F492" s="183"/>
      <c r="G492" s="184"/>
      <c r="H492" s="52">
        <v>9459474.12</v>
      </c>
      <c r="I492" s="52">
        <v>-187482.76</v>
      </c>
      <c r="J492" s="92">
        <f>IF(IF(H492="",0,H492)=0,0,(IF(H492&gt;0,IF(I492&gt;H492,0,H492-I492),IF(I492&gt;H492,H492-I492,0))))</f>
        <v>9646956.88</v>
      </c>
    </row>
    <row r="493" spans="1:10" ht="22.5">
      <c r="A493" s="74" t="s">
        <v>54</v>
      </c>
      <c r="B493" s="50" t="s">
        <v>9</v>
      </c>
      <c r="C493" s="182" t="s">
        <v>55</v>
      </c>
      <c r="D493" s="183"/>
      <c r="E493" s="183"/>
      <c r="F493" s="183"/>
      <c r="G493" s="184"/>
      <c r="H493" s="52">
        <v>9459474.12</v>
      </c>
      <c r="I493" s="52">
        <v>-187482.76</v>
      </c>
      <c r="J493" s="92">
        <f>IF(IF(H493="",0,H493)=0,0,(IF(H493&gt;0,IF(I493&gt;H493,0,H493-I493),IF(I493&gt;H493,H493-I493,0))))</f>
        <v>9646956.88</v>
      </c>
    </row>
    <row r="494" spans="1:10" ht="35.25" customHeight="1">
      <c r="A494" s="74" t="s">
        <v>57</v>
      </c>
      <c r="B494" s="50" t="s">
        <v>9</v>
      </c>
      <c r="C494" s="182" t="s">
        <v>56</v>
      </c>
      <c r="D494" s="183"/>
      <c r="E494" s="183"/>
      <c r="F494" s="183"/>
      <c r="G494" s="184"/>
      <c r="H494" s="52">
        <v>0</v>
      </c>
      <c r="I494" s="52">
        <v>0</v>
      </c>
      <c r="J494" s="92">
        <f>IF(IF(H494="",0,H494)=0,0,(IF(H494&gt;0,IF(I494&gt;H494,0,H494-I494),IF(I494&gt;H494,H494-I494,0))))</f>
        <v>0</v>
      </c>
    </row>
    <row r="495" spans="1:12" ht="12.75">
      <c r="A495" s="109" t="s">
        <v>80</v>
      </c>
      <c r="B495" s="110" t="s">
        <v>14</v>
      </c>
      <c r="C495" s="108" t="s">
        <v>68</v>
      </c>
      <c r="D495" s="148" t="s">
        <v>79</v>
      </c>
      <c r="E495" s="149"/>
      <c r="F495" s="149"/>
      <c r="G495" s="150"/>
      <c r="H495" s="97">
        <v>-575656709.67</v>
      </c>
      <c r="I495" s="97">
        <v>-173824557.21</v>
      </c>
      <c r="J495" s="112" t="s">
        <v>58</v>
      </c>
      <c r="K495" s="107" t="str">
        <f aca="true" t="shared" si="11" ref="K495:K502">C495&amp;D495&amp;G495</f>
        <v>00001050000000000500</v>
      </c>
      <c r="L495" s="107" t="s">
        <v>81</v>
      </c>
    </row>
    <row r="496" spans="1:12" ht="12.75">
      <c r="A496" s="109" t="s">
        <v>83</v>
      </c>
      <c r="B496" s="110" t="s">
        <v>14</v>
      </c>
      <c r="C496" s="108" t="s">
        <v>68</v>
      </c>
      <c r="D496" s="148" t="s">
        <v>82</v>
      </c>
      <c r="E496" s="149"/>
      <c r="F496" s="149"/>
      <c r="G496" s="150"/>
      <c r="H496" s="97">
        <v>-575656709.67</v>
      </c>
      <c r="I496" s="97">
        <v>-173824557.21</v>
      </c>
      <c r="J496" s="112" t="s">
        <v>58</v>
      </c>
      <c r="K496" s="107" t="str">
        <f t="shared" si="11"/>
        <v>00001050200000000500</v>
      </c>
      <c r="L496" s="107" t="s">
        <v>84</v>
      </c>
    </row>
    <row r="497" spans="1:12" ht="22.5">
      <c r="A497" s="109" t="s">
        <v>86</v>
      </c>
      <c r="B497" s="110" t="s">
        <v>14</v>
      </c>
      <c r="C497" s="108" t="s">
        <v>68</v>
      </c>
      <c r="D497" s="148" t="s">
        <v>85</v>
      </c>
      <c r="E497" s="149"/>
      <c r="F497" s="149"/>
      <c r="G497" s="150"/>
      <c r="H497" s="97">
        <v>-575656709.67</v>
      </c>
      <c r="I497" s="97">
        <v>-173824557.21</v>
      </c>
      <c r="J497" s="112" t="s">
        <v>58</v>
      </c>
      <c r="K497" s="107" t="str">
        <f t="shared" si="11"/>
        <v>00001050201000000510</v>
      </c>
      <c r="L497" s="107" t="s">
        <v>87</v>
      </c>
    </row>
    <row r="498" spans="1:12" ht="22.5">
      <c r="A498" s="95" t="s">
        <v>89</v>
      </c>
      <c r="B498" s="111" t="s">
        <v>14</v>
      </c>
      <c r="C498" s="124" t="s">
        <v>68</v>
      </c>
      <c r="D498" s="151" t="s">
        <v>88</v>
      </c>
      <c r="E498" s="151"/>
      <c r="F498" s="151"/>
      <c r="G498" s="152"/>
      <c r="H498" s="77">
        <v>-575656709.67</v>
      </c>
      <c r="I498" s="77">
        <v>-173824557.21</v>
      </c>
      <c r="J498" s="65" t="s">
        <v>17</v>
      </c>
      <c r="K498" s="107" t="str">
        <f t="shared" si="11"/>
        <v>00001050201050000510</v>
      </c>
      <c r="L498" s="4" t="str">
        <f>C498&amp;D498&amp;G498</f>
        <v>00001050201050000510</v>
      </c>
    </row>
    <row r="499" spans="1:12" ht="12.75">
      <c r="A499" s="109" t="s">
        <v>67</v>
      </c>
      <c r="B499" s="110" t="s">
        <v>15</v>
      </c>
      <c r="C499" s="108" t="s">
        <v>68</v>
      </c>
      <c r="D499" s="148" t="s">
        <v>69</v>
      </c>
      <c r="E499" s="149"/>
      <c r="F499" s="149"/>
      <c r="G499" s="150"/>
      <c r="H499" s="97">
        <v>585116183.79</v>
      </c>
      <c r="I499" s="97">
        <v>173637074.45</v>
      </c>
      <c r="J499" s="112" t="s">
        <v>58</v>
      </c>
      <c r="K499" s="107" t="str">
        <f t="shared" si="11"/>
        <v>00001050000000000600</v>
      </c>
      <c r="L499" s="107" t="s">
        <v>70</v>
      </c>
    </row>
    <row r="500" spans="1:12" ht="12.75">
      <c r="A500" s="109" t="s">
        <v>71</v>
      </c>
      <c r="B500" s="110" t="s">
        <v>15</v>
      </c>
      <c r="C500" s="108" t="s">
        <v>68</v>
      </c>
      <c r="D500" s="148" t="s">
        <v>72</v>
      </c>
      <c r="E500" s="149"/>
      <c r="F500" s="149"/>
      <c r="G500" s="150"/>
      <c r="H500" s="97">
        <v>585116183.79</v>
      </c>
      <c r="I500" s="97">
        <v>173637074.45</v>
      </c>
      <c r="J500" s="112" t="s">
        <v>58</v>
      </c>
      <c r="K500" s="107" t="str">
        <f t="shared" si="11"/>
        <v>00001050200000000600</v>
      </c>
      <c r="L500" s="107" t="s">
        <v>73</v>
      </c>
    </row>
    <row r="501" spans="1:12" ht="22.5">
      <c r="A501" s="109" t="s">
        <v>74</v>
      </c>
      <c r="B501" s="110" t="s">
        <v>15</v>
      </c>
      <c r="C501" s="108" t="s">
        <v>68</v>
      </c>
      <c r="D501" s="148" t="s">
        <v>75</v>
      </c>
      <c r="E501" s="149"/>
      <c r="F501" s="149"/>
      <c r="G501" s="150"/>
      <c r="H501" s="97">
        <v>585116183.79</v>
      </c>
      <c r="I501" s="97">
        <v>173637074.45</v>
      </c>
      <c r="J501" s="112" t="s">
        <v>58</v>
      </c>
      <c r="K501" s="107" t="str">
        <f t="shared" si="11"/>
        <v>00001050201000000610</v>
      </c>
      <c r="L501" s="107" t="s">
        <v>76</v>
      </c>
    </row>
    <row r="502" spans="1:12" ht="22.5">
      <c r="A502" s="96" t="s">
        <v>77</v>
      </c>
      <c r="B502" s="111" t="s">
        <v>15</v>
      </c>
      <c r="C502" s="124" t="s">
        <v>68</v>
      </c>
      <c r="D502" s="151" t="s">
        <v>78</v>
      </c>
      <c r="E502" s="151"/>
      <c r="F502" s="151"/>
      <c r="G502" s="152"/>
      <c r="H502" s="98">
        <v>585116183.79</v>
      </c>
      <c r="I502" s="98">
        <v>173637074.45</v>
      </c>
      <c r="J502" s="99" t="s">
        <v>17</v>
      </c>
      <c r="K502" s="106" t="str">
        <f t="shared" si="11"/>
        <v>00001050201050000610</v>
      </c>
      <c r="L502" s="4" t="str">
        <f>C502&amp;D502&amp;G502</f>
        <v>00001050201050000610</v>
      </c>
    </row>
    <row r="503" spans="1:11" ht="12.75">
      <c r="A503" s="26"/>
      <c r="B503" s="29"/>
      <c r="C503" s="22"/>
      <c r="D503" s="22"/>
      <c r="E503" s="22"/>
      <c r="F503" s="22"/>
      <c r="G503" s="22"/>
      <c r="H503" s="22"/>
      <c r="I503" s="22"/>
      <c r="J503" s="22"/>
      <c r="K503" s="22"/>
    </row>
    <row r="504" spans="1:12" ht="12.75">
      <c r="A504" s="26"/>
      <c r="B504" s="29"/>
      <c r="C504" s="22"/>
      <c r="D504" s="22"/>
      <c r="E504" s="22"/>
      <c r="F504" s="22"/>
      <c r="G504" s="22"/>
      <c r="H504" s="22"/>
      <c r="I504" s="22"/>
      <c r="J504" s="22"/>
      <c r="K504" s="94"/>
      <c r="L504" s="94"/>
    </row>
    <row r="505" spans="1:12" ht="21.75" customHeight="1">
      <c r="A505" s="24" t="s">
        <v>48</v>
      </c>
      <c r="B505" s="180"/>
      <c r="C505" s="180"/>
      <c r="D505" s="180"/>
      <c r="E505" s="29"/>
      <c r="F505" s="29"/>
      <c r="G505" s="22"/>
      <c r="H505" s="68" t="s">
        <v>50</v>
      </c>
      <c r="I505" s="67"/>
      <c r="J505" s="67"/>
      <c r="K505" s="94"/>
      <c r="L505" s="94"/>
    </row>
    <row r="506" spans="1:12" ht="12.75">
      <c r="A506" s="3" t="s">
        <v>46</v>
      </c>
      <c r="B506" s="176" t="s">
        <v>47</v>
      </c>
      <c r="C506" s="176"/>
      <c r="D506" s="176"/>
      <c r="E506" s="29"/>
      <c r="F506" s="29"/>
      <c r="G506" s="22"/>
      <c r="H506" s="22"/>
      <c r="I506" s="69" t="s">
        <v>51</v>
      </c>
      <c r="J506" s="29" t="s">
        <v>47</v>
      </c>
      <c r="K506" s="94"/>
      <c r="L506" s="94"/>
    </row>
    <row r="507" spans="1:12" ht="12.75">
      <c r="A507" s="3"/>
      <c r="B507" s="29"/>
      <c r="C507" s="22"/>
      <c r="D507" s="22"/>
      <c r="E507" s="22"/>
      <c r="F507" s="22"/>
      <c r="G507" s="22"/>
      <c r="H507" s="22"/>
      <c r="I507" s="22"/>
      <c r="J507" s="22"/>
      <c r="K507" s="94"/>
      <c r="L507" s="94"/>
    </row>
    <row r="508" spans="1:12" ht="21.75" customHeight="1">
      <c r="A508" s="3" t="s">
        <v>49</v>
      </c>
      <c r="B508" s="181"/>
      <c r="C508" s="181"/>
      <c r="D508" s="181"/>
      <c r="E508" s="121"/>
      <c r="F508" s="121"/>
      <c r="G508" s="22"/>
      <c r="H508" s="22"/>
      <c r="I508" s="22"/>
      <c r="J508" s="22"/>
      <c r="K508" s="94"/>
      <c r="L508" s="94"/>
    </row>
    <row r="509" spans="1:12" ht="12.75">
      <c r="A509" s="3" t="s">
        <v>46</v>
      </c>
      <c r="B509" s="176" t="s">
        <v>47</v>
      </c>
      <c r="C509" s="176"/>
      <c r="D509" s="176"/>
      <c r="E509" s="29"/>
      <c r="F509" s="29"/>
      <c r="G509" s="22"/>
      <c r="H509" s="22"/>
      <c r="I509" s="22"/>
      <c r="J509" s="22"/>
      <c r="K509" s="94"/>
      <c r="L509" s="94"/>
    </row>
    <row r="510" spans="1:12" ht="12.75">
      <c r="A510" s="3"/>
      <c r="B510" s="29"/>
      <c r="C510" s="22"/>
      <c r="D510" s="22"/>
      <c r="E510" s="22"/>
      <c r="F510" s="22"/>
      <c r="G510" s="22"/>
      <c r="H510" s="22"/>
      <c r="I510" s="22"/>
      <c r="J510" s="22"/>
      <c r="K510" s="94"/>
      <c r="L510" s="94"/>
    </row>
    <row r="511" spans="1:12" ht="12.75">
      <c r="A511" s="3" t="s">
        <v>31</v>
      </c>
      <c r="B511" s="29"/>
      <c r="C511" s="22"/>
      <c r="D511" s="22"/>
      <c r="E511" s="22"/>
      <c r="F511" s="22"/>
      <c r="G511" s="22"/>
      <c r="H511" s="22"/>
      <c r="I511" s="22"/>
      <c r="J511" s="22"/>
      <c r="K511" s="94"/>
      <c r="L511" s="94"/>
    </row>
    <row r="512" spans="1:12" ht="12.75">
      <c r="A512" s="26"/>
      <c r="B512" s="29"/>
      <c r="C512" s="22"/>
      <c r="D512" s="22"/>
      <c r="E512" s="22"/>
      <c r="F512" s="22"/>
      <c r="G512" s="22"/>
      <c r="H512" s="22"/>
      <c r="I512" s="22"/>
      <c r="J512" s="22"/>
      <c r="K512" s="94"/>
      <c r="L512" s="94"/>
    </row>
    <row r="513" spans="11:12" ht="12.75">
      <c r="K513" s="94"/>
      <c r="L513" s="94"/>
    </row>
    <row r="514" spans="11:12" ht="12.75">
      <c r="K514" s="94"/>
      <c r="L514" s="94"/>
    </row>
    <row r="515" spans="11:12" ht="12.75">
      <c r="K515" s="94"/>
      <c r="L515" s="94"/>
    </row>
    <row r="516" spans="11:12" ht="12.75">
      <c r="K516" s="94"/>
      <c r="L516" s="94"/>
    </row>
    <row r="517" spans="11:12" ht="12.75">
      <c r="K517" s="94"/>
      <c r="L517" s="94"/>
    </row>
    <row r="518" spans="11:12" ht="12.75">
      <c r="K518" s="94"/>
      <c r="L518" s="94"/>
    </row>
  </sheetData>
  <sheetProtection/>
  <mergeCells count="502">
    <mergeCell ref="D151:G151"/>
    <mergeCell ref="D152:G152"/>
    <mergeCell ref="D153:G153"/>
    <mergeCell ref="D146:G146"/>
    <mergeCell ref="D147:G147"/>
    <mergeCell ref="D148:G148"/>
    <mergeCell ref="D149:G149"/>
    <mergeCell ref="D150:G150"/>
    <mergeCell ref="D141:G141"/>
    <mergeCell ref="D142:G142"/>
    <mergeCell ref="D143:G143"/>
    <mergeCell ref="D144:G144"/>
    <mergeCell ref="D145:G145"/>
    <mergeCell ref="D136:G136"/>
    <mergeCell ref="D137:G137"/>
    <mergeCell ref="D138:G138"/>
    <mergeCell ref="D139:G139"/>
    <mergeCell ref="D140:G140"/>
    <mergeCell ref="D131:G131"/>
    <mergeCell ref="D132:G132"/>
    <mergeCell ref="D133:G133"/>
    <mergeCell ref="D134:G134"/>
    <mergeCell ref="D135:G135"/>
    <mergeCell ref="D126:G126"/>
    <mergeCell ref="D127:G127"/>
    <mergeCell ref="D128:G128"/>
    <mergeCell ref="D129:G129"/>
    <mergeCell ref="D130:G130"/>
    <mergeCell ref="D121:G121"/>
    <mergeCell ref="D122:G122"/>
    <mergeCell ref="D123:G123"/>
    <mergeCell ref="D124:G124"/>
    <mergeCell ref="D125:G125"/>
    <mergeCell ref="D116:G116"/>
    <mergeCell ref="D117:G117"/>
    <mergeCell ref="D118:G118"/>
    <mergeCell ref="D119:G119"/>
    <mergeCell ref="D120:G120"/>
    <mergeCell ref="D111:G111"/>
    <mergeCell ref="D112:G112"/>
    <mergeCell ref="D113:G113"/>
    <mergeCell ref="D114:G114"/>
    <mergeCell ref="D115:G115"/>
    <mergeCell ref="D106:G106"/>
    <mergeCell ref="D107:G107"/>
    <mergeCell ref="D108:G108"/>
    <mergeCell ref="D109:G109"/>
    <mergeCell ref="D110:G110"/>
    <mergeCell ref="D101:G101"/>
    <mergeCell ref="D102:G102"/>
    <mergeCell ref="D103:G103"/>
    <mergeCell ref="D104:G104"/>
    <mergeCell ref="D105:G105"/>
    <mergeCell ref="D96:G96"/>
    <mergeCell ref="D97:G97"/>
    <mergeCell ref="D98:G98"/>
    <mergeCell ref="D99:G99"/>
    <mergeCell ref="D100:G100"/>
    <mergeCell ref="D91:G91"/>
    <mergeCell ref="D92:G92"/>
    <mergeCell ref="D93:G93"/>
    <mergeCell ref="D94:G94"/>
    <mergeCell ref="D95:G95"/>
    <mergeCell ref="D86:G86"/>
    <mergeCell ref="D87:G87"/>
    <mergeCell ref="D88:G88"/>
    <mergeCell ref="D89:G89"/>
    <mergeCell ref="D90:G90"/>
    <mergeCell ref="D81:G81"/>
    <mergeCell ref="D82:G82"/>
    <mergeCell ref="D83:G83"/>
    <mergeCell ref="D84:G84"/>
    <mergeCell ref="D85:G85"/>
    <mergeCell ref="D76:G76"/>
    <mergeCell ref="D77:G77"/>
    <mergeCell ref="D78:G78"/>
    <mergeCell ref="D79:G79"/>
    <mergeCell ref="D80:G80"/>
    <mergeCell ref="D71:G71"/>
    <mergeCell ref="D72:G72"/>
    <mergeCell ref="D73:G73"/>
    <mergeCell ref="D74:G74"/>
    <mergeCell ref="D75:G75"/>
    <mergeCell ref="D66:G66"/>
    <mergeCell ref="D67:G67"/>
    <mergeCell ref="D68:G68"/>
    <mergeCell ref="D69:G69"/>
    <mergeCell ref="D70:G70"/>
    <mergeCell ref="D61:G61"/>
    <mergeCell ref="D62:G62"/>
    <mergeCell ref="D63:G63"/>
    <mergeCell ref="D64:G64"/>
    <mergeCell ref="D65:G65"/>
    <mergeCell ref="D56:G56"/>
    <mergeCell ref="D57:G57"/>
    <mergeCell ref="D58:G58"/>
    <mergeCell ref="D59:G59"/>
    <mergeCell ref="D60:G60"/>
    <mergeCell ref="D51:G51"/>
    <mergeCell ref="D52:G52"/>
    <mergeCell ref="D53:G53"/>
    <mergeCell ref="D54:G54"/>
    <mergeCell ref="D55:G55"/>
    <mergeCell ref="D46:G46"/>
    <mergeCell ref="D47:G47"/>
    <mergeCell ref="D48:G48"/>
    <mergeCell ref="D49:G49"/>
    <mergeCell ref="D50:G50"/>
    <mergeCell ref="D41:G41"/>
    <mergeCell ref="D42:G42"/>
    <mergeCell ref="D43:G43"/>
    <mergeCell ref="D44:G44"/>
    <mergeCell ref="D45:G45"/>
    <mergeCell ref="D36:G36"/>
    <mergeCell ref="D37:G37"/>
    <mergeCell ref="D38:G38"/>
    <mergeCell ref="D39:G39"/>
    <mergeCell ref="D40:G40"/>
    <mergeCell ref="D31:G31"/>
    <mergeCell ref="D32:G32"/>
    <mergeCell ref="D33:G33"/>
    <mergeCell ref="D34:G34"/>
    <mergeCell ref="D35:G35"/>
    <mergeCell ref="E455:F455"/>
    <mergeCell ref="E456:F45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E450:F450"/>
    <mergeCell ref="E451:F451"/>
    <mergeCell ref="E452:F452"/>
    <mergeCell ref="E453:F453"/>
    <mergeCell ref="E454:F454"/>
    <mergeCell ref="E445:F445"/>
    <mergeCell ref="E446:F446"/>
    <mergeCell ref="E447:F447"/>
    <mergeCell ref="E448:F448"/>
    <mergeCell ref="E449:F449"/>
    <mergeCell ref="E440:F440"/>
    <mergeCell ref="E441:F441"/>
    <mergeCell ref="E442:F442"/>
    <mergeCell ref="E443:F443"/>
    <mergeCell ref="E444:F444"/>
    <mergeCell ref="E435:F435"/>
    <mergeCell ref="E436:F436"/>
    <mergeCell ref="E437:F437"/>
    <mergeCell ref="E438:F438"/>
    <mergeCell ref="E439:F439"/>
    <mergeCell ref="E430:F430"/>
    <mergeCell ref="E431:F431"/>
    <mergeCell ref="E432:F432"/>
    <mergeCell ref="E433:F433"/>
    <mergeCell ref="E434:F434"/>
    <mergeCell ref="E425:F425"/>
    <mergeCell ref="E426:F426"/>
    <mergeCell ref="E427:F427"/>
    <mergeCell ref="E428:F428"/>
    <mergeCell ref="E429:F429"/>
    <mergeCell ref="E420:F420"/>
    <mergeCell ref="E421:F421"/>
    <mergeCell ref="E422:F422"/>
    <mergeCell ref="E423:F423"/>
    <mergeCell ref="E424:F424"/>
    <mergeCell ref="E415:F415"/>
    <mergeCell ref="E416:F416"/>
    <mergeCell ref="E417:F417"/>
    <mergeCell ref="E418:F418"/>
    <mergeCell ref="E419:F419"/>
    <mergeCell ref="E410:F410"/>
    <mergeCell ref="E411:F411"/>
    <mergeCell ref="E412:F412"/>
    <mergeCell ref="E413:F413"/>
    <mergeCell ref="E414:F414"/>
    <mergeCell ref="E405:F405"/>
    <mergeCell ref="E406:F406"/>
    <mergeCell ref="E407:F407"/>
    <mergeCell ref="E408:F408"/>
    <mergeCell ref="E409:F409"/>
    <mergeCell ref="E400:F400"/>
    <mergeCell ref="E401:F401"/>
    <mergeCell ref="E402:F402"/>
    <mergeCell ref="E403:F403"/>
    <mergeCell ref="E404:F404"/>
    <mergeCell ref="E395:F395"/>
    <mergeCell ref="E396:F396"/>
    <mergeCell ref="E397:F397"/>
    <mergeCell ref="E398:F398"/>
    <mergeCell ref="E399:F399"/>
    <mergeCell ref="E390:F390"/>
    <mergeCell ref="E391:F391"/>
    <mergeCell ref="E392:F392"/>
    <mergeCell ref="E393:F393"/>
    <mergeCell ref="E394:F394"/>
    <mergeCell ref="E385:F385"/>
    <mergeCell ref="E386:F386"/>
    <mergeCell ref="E387:F387"/>
    <mergeCell ref="E388:F388"/>
    <mergeCell ref="E389:F389"/>
    <mergeCell ref="E380:F380"/>
    <mergeCell ref="E381:F381"/>
    <mergeCell ref="E382:F382"/>
    <mergeCell ref="E383:F383"/>
    <mergeCell ref="E384:F384"/>
    <mergeCell ref="E375:F375"/>
    <mergeCell ref="E376:F376"/>
    <mergeCell ref="E377:F377"/>
    <mergeCell ref="E378:F378"/>
    <mergeCell ref="E379:F379"/>
    <mergeCell ref="E370:F370"/>
    <mergeCell ref="E371:F371"/>
    <mergeCell ref="E372:F372"/>
    <mergeCell ref="E373:F373"/>
    <mergeCell ref="E374:F374"/>
    <mergeCell ref="E365:F365"/>
    <mergeCell ref="E366:F366"/>
    <mergeCell ref="E367:F367"/>
    <mergeCell ref="E368:F368"/>
    <mergeCell ref="E369:F369"/>
    <mergeCell ref="E360:F360"/>
    <mergeCell ref="E361:F361"/>
    <mergeCell ref="E362:F362"/>
    <mergeCell ref="E363:F363"/>
    <mergeCell ref="E364:F364"/>
    <mergeCell ref="E355:F355"/>
    <mergeCell ref="E356:F356"/>
    <mergeCell ref="E357:F357"/>
    <mergeCell ref="E358:F358"/>
    <mergeCell ref="E359:F359"/>
    <mergeCell ref="E350:F350"/>
    <mergeCell ref="E351:F351"/>
    <mergeCell ref="E352:F352"/>
    <mergeCell ref="E353:F353"/>
    <mergeCell ref="E354:F354"/>
    <mergeCell ref="E345:F345"/>
    <mergeCell ref="E346:F346"/>
    <mergeCell ref="E347:F347"/>
    <mergeCell ref="E348:F348"/>
    <mergeCell ref="E349:F349"/>
    <mergeCell ref="E340:F340"/>
    <mergeCell ref="E341:F341"/>
    <mergeCell ref="E342:F342"/>
    <mergeCell ref="E343:F343"/>
    <mergeCell ref="E344:F344"/>
    <mergeCell ref="E335:F335"/>
    <mergeCell ref="E336:F336"/>
    <mergeCell ref="E337:F337"/>
    <mergeCell ref="E338:F338"/>
    <mergeCell ref="E339:F339"/>
    <mergeCell ref="E330:F330"/>
    <mergeCell ref="E331:F331"/>
    <mergeCell ref="E332:F332"/>
    <mergeCell ref="E333:F333"/>
    <mergeCell ref="E334:F334"/>
    <mergeCell ref="E325:F325"/>
    <mergeCell ref="E326:F326"/>
    <mergeCell ref="E327:F327"/>
    <mergeCell ref="E328:F328"/>
    <mergeCell ref="E329:F329"/>
    <mergeCell ref="E320:F320"/>
    <mergeCell ref="E321:F321"/>
    <mergeCell ref="E322:F322"/>
    <mergeCell ref="E323:F323"/>
    <mergeCell ref="E324:F324"/>
    <mergeCell ref="E315:F315"/>
    <mergeCell ref="E316:F316"/>
    <mergeCell ref="E317:F317"/>
    <mergeCell ref="E318:F318"/>
    <mergeCell ref="E319:F319"/>
    <mergeCell ref="E310:F310"/>
    <mergeCell ref="E311:F311"/>
    <mergeCell ref="E312:F312"/>
    <mergeCell ref="E313:F313"/>
    <mergeCell ref="E314:F314"/>
    <mergeCell ref="E305:F305"/>
    <mergeCell ref="E306:F306"/>
    <mergeCell ref="E307:F307"/>
    <mergeCell ref="E308:F308"/>
    <mergeCell ref="E309:F309"/>
    <mergeCell ref="E300:F300"/>
    <mergeCell ref="E301:F301"/>
    <mergeCell ref="E302:F302"/>
    <mergeCell ref="E303:F303"/>
    <mergeCell ref="E304:F304"/>
    <mergeCell ref="E295:F295"/>
    <mergeCell ref="E296:F296"/>
    <mergeCell ref="E297:F297"/>
    <mergeCell ref="E298:F298"/>
    <mergeCell ref="E299:F299"/>
    <mergeCell ref="E290:F290"/>
    <mergeCell ref="E291:F291"/>
    <mergeCell ref="E292:F292"/>
    <mergeCell ref="E293:F293"/>
    <mergeCell ref="E294:F294"/>
    <mergeCell ref="E285:F285"/>
    <mergeCell ref="E286:F286"/>
    <mergeCell ref="E287:F287"/>
    <mergeCell ref="E288:F288"/>
    <mergeCell ref="E289:F289"/>
    <mergeCell ref="E280:F280"/>
    <mergeCell ref="E281:F281"/>
    <mergeCell ref="E282:F282"/>
    <mergeCell ref="E283:F283"/>
    <mergeCell ref="E284:F284"/>
    <mergeCell ref="E275:F275"/>
    <mergeCell ref="E276:F276"/>
    <mergeCell ref="E277:F277"/>
    <mergeCell ref="E278:F278"/>
    <mergeCell ref="E279:F279"/>
    <mergeCell ref="E270:F270"/>
    <mergeCell ref="E271:F271"/>
    <mergeCell ref="E272:F272"/>
    <mergeCell ref="E273:F273"/>
    <mergeCell ref="E274:F274"/>
    <mergeCell ref="E265:F265"/>
    <mergeCell ref="E266:F266"/>
    <mergeCell ref="E267:F267"/>
    <mergeCell ref="E268:F268"/>
    <mergeCell ref="E269:F269"/>
    <mergeCell ref="E260:F260"/>
    <mergeCell ref="E261:F261"/>
    <mergeCell ref="E262:F262"/>
    <mergeCell ref="E263:F263"/>
    <mergeCell ref="E264:F264"/>
    <mergeCell ref="E255:F255"/>
    <mergeCell ref="E256:F256"/>
    <mergeCell ref="E257:F257"/>
    <mergeCell ref="E258:F258"/>
    <mergeCell ref="E259:F259"/>
    <mergeCell ref="E250:F250"/>
    <mergeCell ref="E251:F251"/>
    <mergeCell ref="E252:F252"/>
    <mergeCell ref="E253:F253"/>
    <mergeCell ref="E254:F254"/>
    <mergeCell ref="E245:F245"/>
    <mergeCell ref="E246:F246"/>
    <mergeCell ref="E247:F247"/>
    <mergeCell ref="E248:F248"/>
    <mergeCell ref="E249:F249"/>
    <mergeCell ref="E240:F240"/>
    <mergeCell ref="E241:F241"/>
    <mergeCell ref="E242:F242"/>
    <mergeCell ref="E243:F243"/>
    <mergeCell ref="E244:F244"/>
    <mergeCell ref="E235:F235"/>
    <mergeCell ref="E236:F236"/>
    <mergeCell ref="E237:F237"/>
    <mergeCell ref="E238:F238"/>
    <mergeCell ref="E239:F239"/>
    <mergeCell ref="E230:F230"/>
    <mergeCell ref="E231:F231"/>
    <mergeCell ref="E232:F232"/>
    <mergeCell ref="E233:F233"/>
    <mergeCell ref="E234:F234"/>
    <mergeCell ref="E225:F225"/>
    <mergeCell ref="E226:F226"/>
    <mergeCell ref="E227:F227"/>
    <mergeCell ref="E228:F228"/>
    <mergeCell ref="E229:F229"/>
    <mergeCell ref="E220:F220"/>
    <mergeCell ref="E221:F221"/>
    <mergeCell ref="E222:F222"/>
    <mergeCell ref="E223:F223"/>
    <mergeCell ref="E224:F224"/>
    <mergeCell ref="E215:F215"/>
    <mergeCell ref="E216:F216"/>
    <mergeCell ref="E217:F217"/>
    <mergeCell ref="E218:F218"/>
    <mergeCell ref="E219:F219"/>
    <mergeCell ref="E196:F196"/>
    <mergeCell ref="E197:F197"/>
    <mergeCell ref="E198:F198"/>
    <mergeCell ref="E199:F199"/>
    <mergeCell ref="E210:F210"/>
    <mergeCell ref="E211:F211"/>
    <mergeCell ref="E212:F212"/>
    <mergeCell ref="E213:F213"/>
    <mergeCell ref="E214:F214"/>
    <mergeCell ref="E205:F205"/>
    <mergeCell ref="E206:F206"/>
    <mergeCell ref="E207:F207"/>
    <mergeCell ref="E208:F208"/>
    <mergeCell ref="E209:F209"/>
    <mergeCell ref="D481:G481"/>
    <mergeCell ref="D490:G490"/>
    <mergeCell ref="D480:G480"/>
    <mergeCell ref="E170:F170"/>
    <mergeCell ref="E171:F171"/>
    <mergeCell ref="E172:F172"/>
    <mergeCell ref="E173:F173"/>
    <mergeCell ref="E174:F174"/>
    <mergeCell ref="E165:F165"/>
    <mergeCell ref="E166:F166"/>
    <mergeCell ref="E167:F167"/>
    <mergeCell ref="E168:F168"/>
    <mergeCell ref="E169:F169"/>
    <mergeCell ref="E180:F180"/>
    <mergeCell ref="E181:F181"/>
    <mergeCell ref="E182:F182"/>
    <mergeCell ref="E183:F183"/>
    <mergeCell ref="E184:F184"/>
    <mergeCell ref="E175:F175"/>
    <mergeCell ref="E176:F176"/>
    <mergeCell ref="E177:F177"/>
    <mergeCell ref="E178:F178"/>
    <mergeCell ref="E179:F179"/>
    <mergeCell ref="E190:F190"/>
    <mergeCell ref="C15:G15"/>
    <mergeCell ref="C16:G16"/>
    <mergeCell ref="C161:G161"/>
    <mergeCell ref="A461:J461"/>
    <mergeCell ref="C163:G163"/>
    <mergeCell ref="H158:H160"/>
    <mergeCell ref="B158:B160"/>
    <mergeCell ref="A156:J156"/>
    <mergeCell ref="C469:G469"/>
    <mergeCell ref="E191:F191"/>
    <mergeCell ref="E192:F192"/>
    <mergeCell ref="E193:F193"/>
    <mergeCell ref="E194:F194"/>
    <mergeCell ref="E185:F185"/>
    <mergeCell ref="E186:F186"/>
    <mergeCell ref="E187:F187"/>
    <mergeCell ref="E188:F188"/>
    <mergeCell ref="E189:F189"/>
    <mergeCell ref="E200:F200"/>
    <mergeCell ref="E201:F201"/>
    <mergeCell ref="E202:F202"/>
    <mergeCell ref="E203:F203"/>
    <mergeCell ref="E204:F204"/>
    <mergeCell ref="E195:F195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B509:D509"/>
    <mergeCell ref="C470:G470"/>
    <mergeCell ref="C487:G487"/>
    <mergeCell ref="C488:G488"/>
    <mergeCell ref="B505:D505"/>
    <mergeCell ref="B508:D508"/>
    <mergeCell ref="C492:G492"/>
    <mergeCell ref="C494:G494"/>
    <mergeCell ref="H463:H465"/>
    <mergeCell ref="C463:G465"/>
    <mergeCell ref="C466:G466"/>
    <mergeCell ref="C467:G467"/>
    <mergeCell ref="C468:G468"/>
    <mergeCell ref="B506:D506"/>
    <mergeCell ref="C493:G493"/>
    <mergeCell ref="D495:G495"/>
    <mergeCell ref="B463:B465"/>
    <mergeCell ref="D499:G499"/>
    <mergeCell ref="D500:G500"/>
    <mergeCell ref="D497:G497"/>
    <mergeCell ref="D498:G498"/>
    <mergeCell ref="D471:G471"/>
    <mergeCell ref="D472:G472"/>
    <mergeCell ref="D473:G473"/>
    <mergeCell ref="D501:G501"/>
    <mergeCell ref="D502:G502"/>
    <mergeCell ref="D482:G482"/>
    <mergeCell ref="D483:G483"/>
    <mergeCell ref="D484:G484"/>
    <mergeCell ref="D485:G485"/>
    <mergeCell ref="J158:J160"/>
    <mergeCell ref="I158:I160"/>
    <mergeCell ref="A158:A160"/>
    <mergeCell ref="C162:G162"/>
    <mergeCell ref="C158:G160"/>
    <mergeCell ref="E164:F164"/>
    <mergeCell ref="I463:I465"/>
    <mergeCell ref="C459:G459"/>
    <mergeCell ref="A463:A465"/>
    <mergeCell ref="J463:J465"/>
    <mergeCell ref="D474:G474"/>
    <mergeCell ref="D475:G475"/>
    <mergeCell ref="D476:G476"/>
    <mergeCell ref="D477:G477"/>
    <mergeCell ref="D478:G478"/>
    <mergeCell ref="D479:G479"/>
    <mergeCell ref="D496:G496"/>
    <mergeCell ref="D489:G489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154" max="255" man="1"/>
    <brk id="4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master</cp:lastModifiedBy>
  <dcterms:created xsi:type="dcterms:W3CDTF">2009-02-13T09:10:05Z</dcterms:created>
  <dcterms:modified xsi:type="dcterms:W3CDTF">2021-05-13T08:57:17Z</dcterms:modified>
  <cp:category/>
  <cp:version/>
  <cp:contentType/>
  <cp:contentStatus/>
</cp:coreProperties>
</file>