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<sst xmlns="http://schemas.openxmlformats.org/spreadsheetml/2006/main" count="2903" uniqueCount="878">
  <si>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</si>
  <si>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</si>
  <si>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</si>
  <si>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</si>
  <si>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</si>
  <si>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</si>
  <si>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</si>
  <si>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</si>
  <si>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</si>
  <si>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</si>
  <si>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</si>
  <si>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</si>
  <si>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</si>
  <si>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</si>
  <si>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</si>
  <si>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</si>
  <si>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</si>
  <si>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</si>
  <si>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</si>
  <si>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</si>
  <si>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</si>
  <si>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</si>
  <si>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</si>
  <si>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</si>
  <si>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</si>
  <si>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</si>
  <si>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</si>
  <si>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</si>
  <si>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</si>
  <si>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</si>
  <si>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</si>
  <si>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</si>
  <si>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</si>
  <si>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</si>
  <si>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</si>
  <si>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</si>
  <si>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</si>
  <si>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</si>
  <si>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</si>
  <si>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</si>
  <si>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</si>
  <si>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</si>
  <si>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</si>
  <si>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</si>
  <si>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</si>
  <si>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</si>
  <si>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</si>
  <si>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</si>
  <si>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</si>
  <si>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</si>
  <si>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</si>
  <si>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</si>
  <si>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</si>
  <si>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</si>
  <si>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</si>
  <si>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</si>
  <si>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</si>
  <si>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</si>
  <si>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</si>
  <si>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</si>
  <si>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</si>
  <si>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муниципального района</t>
  </si>
  <si>
    <t>01 октября 2020 г.</t>
  </si>
  <si>
    <t>Комитет финансов Администрации Пестовского муниципального района (ПБС)</t>
  </si>
  <si>
    <t>КВАРТАЛ</t>
  </si>
  <si>
    <t>01.10.2020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</si>
  <si>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</si>
  <si>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</si>
  <si>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</si>
  <si>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</si>
  <si>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</si>
  <si>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</si>
  <si>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</si>
  <si>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</si>
  <si>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</si>
  <si>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</si>
  <si>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</si>
  <si>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</si>
  <si>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</si>
  <si>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</si>
  <si>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</si>
  <si>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</si>
  <si>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</si>
  <si>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</si>
  <si>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</si>
  <si>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</si>
  <si>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</si>
  <si>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</si>
  <si>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</si>
  <si>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</si>
  <si>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</si>
  <si>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</si>
  <si>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</si>
  <si>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</si>
  <si>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</si>
  <si>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</si>
  <si>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</si>
  <si>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</si>
  <si>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</si>
  <si>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</si>
  <si>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</si>
  <si>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</si>
  <si>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</si>
  <si>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</si>
  <si>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</si>
  <si>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</si>
  <si>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00000000000000000</t>
  </si>
  <si>
    <t>i1_52000000000000000000</t>
  </si>
  <si>
    <t>i2_52001000000000000000</t>
  </si>
  <si>
    <t>Бюджетные кредиты от других бюджетов бюджетной системы Российской Федерации</t>
  </si>
  <si>
    <t>01030000000000000</t>
  </si>
  <si>
    <t>i2_52001030000000000000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</si>
  <si>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</si>
  <si>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</si>
  <si>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i2_52001030100000000000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</si>
  <si>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</si>
  <si>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</si>
  <si>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i2_52001030100000000800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</si>
  <si>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</si>
  <si>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</si>
  <si>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</si>
  <si>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</si>
  <si>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</si>
  <si>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</si>
  <si>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</si>
  <si>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</si>
  <si>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</si>
  <si>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i6_00001020000000000100</t>
  </si>
  <si>
    <t>100</t>
  </si>
  <si>
    <t>Расходы на выплаты персоналу государственных (муниципальных) органов</t>
  </si>
  <si>
    <t>i6_00001020000000000120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</si>
  <si>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</si>
  <si>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</si>
  <si>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</si>
  <si>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</si>
  <si>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</si>
  <si>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</si>
  <si>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</si>
  <si>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</si>
  <si>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</si>
  <si>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</si>
  <si>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i6_00001030000000000100</t>
  </si>
  <si>
    <t>i6_00001030000000000120</t>
  </si>
  <si>
    <t>Закупка товаров, работ и услуг для обеспечения государственных (муниципальных) нужд</t>
  </si>
  <si>
    <t>i6_00001030000000000200</t>
  </si>
  <si>
    <t>Иные закупки товаров, работ и услуг для обеспечения государственных (муниципальных) нужд</t>
  </si>
  <si>
    <t>i6_00001030000000000240</t>
  </si>
  <si>
    <t>240</t>
  </si>
  <si>
    <t>Прочая закупка товаров, работ и услуг</t>
  </si>
  <si>
    <t>244</t>
  </si>
  <si>
    <t>Иные бюджетные ассигнования</t>
  </si>
  <si>
    <t>i6_00001030000000000800</t>
  </si>
  <si>
    <t>800</t>
  </si>
  <si>
    <t>Уплата налогов, сборов и иных платежей</t>
  </si>
  <si>
    <t>i6_00001030000000000850</t>
  </si>
  <si>
    <t>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</si>
  <si>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</si>
  <si>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</si>
  <si>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</si>
  <si>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</si>
  <si>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</si>
  <si>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i6_00001040000000000100</t>
  </si>
  <si>
    <t>i6_00001040000000000120</t>
  </si>
  <si>
    <t>i6_00001040000000000200</t>
  </si>
  <si>
    <t>i6_00001040000000000240</t>
  </si>
  <si>
    <t>Межбюджетные трансферты</t>
  </si>
  <si>
    <t>i6_00001040000000000500</t>
  </si>
  <si>
    <t>Иные межбюджетные трансферты</t>
  </si>
  <si>
    <t>540</t>
  </si>
  <si>
    <t>i6_00001040000000000800</t>
  </si>
  <si>
    <t>Исполнение судебных актов</t>
  </si>
  <si>
    <t>i6_00001040000000000830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</si>
  <si>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</si>
  <si>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</si>
  <si>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</si>
  <si>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</si>
  <si>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</si>
  <si>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</si>
  <si>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</si>
  <si>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</si>
  <si>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</si>
  <si>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i3_00001050000000000000</t>
  </si>
  <si>
    <t>0105</t>
  </si>
  <si>
    <t>i6_00001050000000000200</t>
  </si>
  <si>
    <t>i6_00001050000000000240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</si>
  <si>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</si>
  <si>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</si>
  <si>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</si>
  <si>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i6_00001060000000000100</t>
  </si>
  <si>
    <t>i6_00001060000000000120</t>
  </si>
  <si>
    <t>i6_00001060000000000200</t>
  </si>
  <si>
    <t>i6_00001060000000000240</t>
  </si>
  <si>
    <t>i6_00001060000000000800</t>
  </si>
  <si>
    <t>i6_00001060000000000830</t>
  </si>
  <si>
    <t>i6_00001060000000000850</t>
  </si>
  <si>
    <t>Резервные фонды</t>
  </si>
  <si>
    <t>i3_00001110000000000000</t>
  </si>
  <si>
    <t>0111</t>
  </si>
  <si>
    <t>i6_00001110000000000800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</si>
  <si>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</si>
  <si>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</si>
  <si>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</si>
  <si>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</si>
  <si>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</si>
  <si>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i6_00001130000000000100</t>
  </si>
  <si>
    <t>i6_00001130000000000120</t>
  </si>
  <si>
    <t>i6_00001130000000000200</t>
  </si>
  <si>
    <t>i6_00001130000000000240</t>
  </si>
  <si>
    <t>Социальное обеспечение и иные выплаты населению</t>
  </si>
  <si>
    <t>i6_00001130000000000300</t>
  </si>
  <si>
    <t>300</t>
  </si>
  <si>
    <t>Иные выплаты населению</t>
  </si>
  <si>
    <t>360</t>
  </si>
  <si>
    <t>i6_00001130000000000500</t>
  </si>
  <si>
    <t>Субвенции</t>
  </si>
  <si>
    <t>530</t>
  </si>
  <si>
    <t>i6_00001130000000000800</t>
  </si>
  <si>
    <t>i6_00001130000000000850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</si>
  <si>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</si>
  <si>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</si>
  <si>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</si>
  <si>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</si>
  <si>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</si>
  <si>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</si>
  <si>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i6_00002030000000000500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</si>
  <si>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</si>
  <si>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</si>
  <si>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</si>
  <si>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</si>
  <si>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</si>
  <si>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</si>
  <si>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i6_00003090000000000100</t>
  </si>
  <si>
    <t>i6_00003090000000000120</t>
  </si>
  <si>
    <t>i6_00003090000000000200</t>
  </si>
  <si>
    <t>i6_00003090000000000240</t>
  </si>
  <si>
    <t>Предоставление субсидий бюджетным, автономным учреждениям и иным некоммерческим организациям</t>
  </si>
  <si>
    <t>i6_00003090000000000600</t>
  </si>
  <si>
    <t>600</t>
  </si>
  <si>
    <t>Субсидии бюджетным учреждениям</t>
  </si>
  <si>
    <t>i6_00003090000000000610</t>
  </si>
  <si>
    <t>610</t>
  </si>
  <si>
    <t>Субсидии бюджетным учреждениям на иные цели</t>
  </si>
  <si>
    <t>612</t>
  </si>
  <si>
    <t>Субсидии автономным учреждениям</t>
  </si>
  <si>
    <t>i6_00003090000000000620</t>
  </si>
  <si>
    <t>Субсидии автономным учреждениям на иные цели</t>
  </si>
  <si>
    <t>622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</si>
  <si>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</si>
  <si>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</si>
  <si>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</si>
  <si>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</si>
  <si>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</si>
  <si>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</si>
  <si>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i6_00004050000000000200</t>
  </si>
  <si>
    <t>i6_00004050000000000240</t>
  </si>
  <si>
    <t>Транспорт</t>
  </si>
  <si>
    <t>i3_00004080000000000000</t>
  </si>
  <si>
    <t>0408</t>
  </si>
  <si>
    <t>i6_00004080000000000200</t>
  </si>
  <si>
    <t>i6_00004080000000000240</t>
  </si>
  <si>
    <t>Дорожное хозяйство (дорожные фонды)</t>
  </si>
  <si>
    <t>i3_00004090000000000000</t>
  </si>
  <si>
    <t>0409</t>
  </si>
  <si>
    <t>i6_00004090000000000200</t>
  </si>
  <si>
    <t>i6_00004090000000000240</t>
  </si>
  <si>
    <t>i6_00004090000000000500</t>
  </si>
  <si>
    <t>Другие вопросы в области национальной экономики</t>
  </si>
  <si>
    <t>i3_00004120000000000000</t>
  </si>
  <si>
    <t>0412</t>
  </si>
  <si>
    <t>i6_00004120000000000200</t>
  </si>
  <si>
    <t>i6_00004120000000000240</t>
  </si>
  <si>
    <t>i6_00004120000000000500</t>
  </si>
  <si>
    <t>i6_00004120000000000800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</si>
  <si>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</si>
  <si>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i6_00004120000000000810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</si>
  <si>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</si>
  <si>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</si>
  <si>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</si>
  <si>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</si>
  <si>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</si>
  <si>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</si>
  <si>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</si>
  <si>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</si>
  <si>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</si>
  <si>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i6_00005010000000000200</t>
  </si>
  <si>
    <t>i6_00005010000000000240</t>
  </si>
  <si>
    <t>i6_00005010000000000800</t>
  </si>
  <si>
    <t>i6_00005010000000000830</t>
  </si>
  <si>
    <t>Коммунальное хозяйство</t>
  </si>
  <si>
    <t>i3_00005020000000000000</t>
  </si>
  <si>
    <t>0502</t>
  </si>
  <si>
    <t>i6_00005020000000000200</t>
  </si>
  <si>
    <t>i6_00005020000000000240</t>
  </si>
  <si>
    <t>Капитальные вложения в объекты государственной (муниципальной) собственности</t>
  </si>
  <si>
    <t>i6_00005020000000000400</t>
  </si>
  <si>
    <t>400</t>
  </si>
  <si>
    <t>Бюджетные инвестиции</t>
  </si>
  <si>
    <t>i6_00005020000000000410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</si>
  <si>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</si>
  <si>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</si>
  <si>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</si>
  <si>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i6_00005020000000000600</t>
  </si>
  <si>
    <t>i6_00005020000000000610</t>
  </si>
  <si>
    <t>i6_00005020000000000620</t>
  </si>
  <si>
    <t>Благоустройство</t>
  </si>
  <si>
    <t>i3_00005030000000000000</t>
  </si>
  <si>
    <t>0503</t>
  </si>
  <si>
    <t>i6_00005030000000000200</t>
  </si>
  <si>
    <t>i6_00005030000000000240</t>
  </si>
  <si>
    <t>Другие вопросы в области жилищно-коммунального хозяйства</t>
  </si>
  <si>
    <t>i3_00005050000000000000</t>
  </si>
  <si>
    <t>0505</t>
  </si>
  <si>
    <t>i6_00005050000000000600</t>
  </si>
  <si>
    <t>i6_00005050000000000610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</si>
  <si>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</si>
  <si>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</si>
  <si>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ОХРАНА ОКРУЖАЮЩЕЙ СРЕДЫ</t>
  </si>
  <si>
    <t>i2_00006000000000000000</t>
  </si>
  <si>
    <t>0600</t>
  </si>
  <si>
    <t>Другие вопросы в области охраны окружающей среды</t>
  </si>
  <si>
    <t>i3_00006050000000000000</t>
  </si>
  <si>
    <t>0605</t>
  </si>
  <si>
    <t>i6_00006050000000000600</t>
  </si>
  <si>
    <t>i6_00006050000000000610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</si>
  <si>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</si>
  <si>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</si>
  <si>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</si>
  <si>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</si>
  <si>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</si>
  <si>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</si>
  <si>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i6_00007010000000000300</t>
  </si>
  <si>
    <t>Социальные выплаты гражданам, кроме публичных нормативных социальных выплат</t>
  </si>
  <si>
    <t>i6_00007010000000000320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</si>
  <si>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</si>
  <si>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</si>
  <si>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</si>
  <si>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</si>
  <si>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</si>
  <si>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i6_00007010000000000600</t>
  </si>
  <si>
    <t>i6_00007010000000000610</t>
  </si>
  <si>
    <t>i6_00007010000000000620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</si>
  <si>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</si>
  <si>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</si>
  <si>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</si>
  <si>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i3_00007020000000000000</t>
  </si>
  <si>
    <t>0702</t>
  </si>
  <si>
    <t>i6_00007020000000000300</t>
  </si>
  <si>
    <t>i6_00007020000000000320</t>
  </si>
  <si>
    <t>i6_00007020000000000600</t>
  </si>
  <si>
    <t>i6_00007020000000000610</t>
  </si>
  <si>
    <t>i6_00007020000000000620</t>
  </si>
  <si>
    <t>Дополнительное образование детей</t>
  </si>
  <si>
    <t>i3_00007030000000000000</t>
  </si>
  <si>
    <t>0703</t>
  </si>
  <si>
    <t>i6_00007030000000000600</t>
  </si>
  <si>
    <t>i6_00007030000000000610</t>
  </si>
  <si>
    <t>i6_00007030000000000620</t>
  </si>
  <si>
    <t>Молодежная политика</t>
  </si>
  <si>
    <t>i3_00007070000000000000</t>
  </si>
  <si>
    <t>0707</t>
  </si>
  <si>
    <t>i6_00007070000000000200</t>
  </si>
  <si>
    <t>i6_00007070000000000240</t>
  </si>
  <si>
    <t>i6_00007070000000000600</t>
  </si>
  <si>
    <t>i6_00007070000000000610</t>
  </si>
  <si>
    <t>i6_00007070000000000620</t>
  </si>
  <si>
    <t>Другие вопросы в области образования</t>
  </si>
  <si>
    <t>i3_00007090000000000000</t>
  </si>
  <si>
    <t>0709</t>
  </si>
  <si>
    <t>i6_00007090000000000100</t>
  </si>
  <si>
    <t>Расходы на выплаты персоналу казенных учреждений</t>
  </si>
  <si>
    <t>i6_00007090000000000110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</si>
  <si>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</si>
  <si>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</si>
  <si>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</si>
  <si>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</si>
  <si>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</si>
  <si>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</si>
  <si>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</si>
  <si>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i6_00007090000000000120</t>
  </si>
  <si>
    <t>i6_00007090000000000200</t>
  </si>
  <si>
    <t>i6_00007090000000000240</t>
  </si>
  <si>
    <t>i6_00007090000000000800</t>
  </si>
  <si>
    <t>i6_00007090000000000850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</si>
  <si>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</si>
  <si>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</si>
  <si>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</si>
  <si>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</si>
  <si>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</si>
  <si>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</si>
  <si>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i6_00008010000000000200</t>
  </si>
  <si>
    <t>i6_00008010000000000240</t>
  </si>
  <si>
    <t>i6_00008010000000000600</t>
  </si>
  <si>
    <t>i6_00008010000000000610</t>
  </si>
  <si>
    <t>i6_00008010000000000620</t>
  </si>
  <si>
    <t>Другие вопросы в области культуры, кинематографии</t>
  </si>
  <si>
    <t>i3_00008040000000000000</t>
  </si>
  <si>
    <t>0804</t>
  </si>
  <si>
    <t>i6_00008040000000000100</t>
  </si>
  <si>
    <t>i6_00008040000000000110</t>
  </si>
  <si>
    <t>i6_00008040000000000120</t>
  </si>
  <si>
    <t>i6_00008040000000000200</t>
  </si>
  <si>
    <t>i6_00008040000000000240</t>
  </si>
  <si>
    <t>i6_00008040000000000800</t>
  </si>
  <si>
    <t>i6_00008040000000000830</t>
  </si>
  <si>
    <t>i6_00008040000000000850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</si>
  <si>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</si>
  <si>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</si>
  <si>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</si>
  <si>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</si>
  <si>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</si>
  <si>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</si>
  <si>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i6_00010010000000000200</t>
  </si>
  <si>
    <t>i6_00010010000000000240</t>
  </si>
  <si>
    <t>i6_00010010000000000300</t>
  </si>
  <si>
    <t>Публичные нормативные социальные выплаты гражданам</t>
  </si>
  <si>
    <t>i6_00010010000000000310</t>
  </si>
  <si>
    <t>310</t>
  </si>
  <si>
    <t>Иные пенсии, социальные доплаты к пенсиям</t>
  </si>
  <si>
    <t>312</t>
  </si>
  <si>
    <t>Охрана семьи и детства</t>
  </si>
  <si>
    <t>i3_00010040000000000000</t>
  </si>
  <si>
    <t>1004</t>
  </si>
  <si>
    <t>i6_00010040000000000300</t>
  </si>
  <si>
    <t>i6_00010040000000000310</t>
  </si>
  <si>
    <t>Пособия, компенсации, меры социальной поддержки по публичным нормативным обязательствам</t>
  </si>
  <si>
    <t>313</t>
  </si>
  <si>
    <t>i6_00010040000000000320</t>
  </si>
  <si>
    <t>Субсидии гражданам на приобретение жилья</t>
  </si>
  <si>
    <t>322</t>
  </si>
  <si>
    <t>i6_00010040000000000400</t>
  </si>
  <si>
    <t>i6_00010040000000000410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</si>
  <si>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</si>
  <si>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</si>
  <si>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</si>
  <si>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i3_00010060000000000000</t>
  </si>
  <si>
    <t>1006</t>
  </si>
  <si>
    <t>i6_00010060000000000200</t>
  </si>
  <si>
    <t>i6_00010060000000000240</t>
  </si>
  <si>
    <t>i6_00010060000000000600</t>
  </si>
  <si>
    <t>i6_00010060000000000610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</si>
  <si>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</si>
  <si>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</si>
  <si>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</si>
  <si>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</si>
  <si>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</si>
  <si>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</si>
  <si>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i6_00011010000000000600</t>
  </si>
  <si>
    <t>i6_00011010000000000610</t>
  </si>
  <si>
    <t>Спорт высших достижений</t>
  </si>
  <si>
    <t>i3_00011030000000000000</t>
  </si>
  <si>
    <t>1103</t>
  </si>
  <si>
    <t>i6_00011030000000000600</t>
  </si>
  <si>
    <t>i6_00011030000000000610</t>
  </si>
  <si>
    <t>Другие вопросы в области физической культуры и спорта</t>
  </si>
  <si>
    <t>i3_00011050000000000000</t>
  </si>
  <si>
    <t>1105</t>
  </si>
  <si>
    <t>i6_00011050000000000100</t>
  </si>
  <si>
    <t>i6_00011050000000000120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</si>
  <si>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</si>
  <si>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</si>
  <si>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i6_00011050000000000200</t>
  </si>
  <si>
    <t>i6_00011050000000000240</t>
  </si>
  <si>
    <t>i6_00011050000000000800</t>
  </si>
  <si>
    <t>i6_00011050000000000850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</si>
  <si>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</si>
  <si>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</si>
  <si>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</si>
  <si>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</si>
  <si>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</si>
  <si>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</si>
  <si>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Обслуживание государственного (муниципального) долга</t>
  </si>
  <si>
    <t>i6_00013010000000000700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</si>
  <si>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</si>
  <si>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</si>
  <si>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</si>
  <si>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</si>
  <si>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</si>
  <si>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</si>
  <si>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</si>
  <si>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</si>
  <si>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i6_00014010000000000500</t>
  </si>
  <si>
    <t>Дотации</t>
  </si>
  <si>
    <t>i6_00014010000000000510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</si>
  <si>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</si>
  <si>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</si>
  <si>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</si>
  <si>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</si>
  <si>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</si>
  <si>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</si>
  <si>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</si>
  <si>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</si>
  <si>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</si>
  <si>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</si>
  <si>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</si>
  <si>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</si>
  <si>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</si>
  <si>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</si>
  <si>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</si>
  <si>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</si>
  <si>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</si>
  <si>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</si>
  <si>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</si>
  <si>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</si>
  <si>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</si>
  <si>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</si>
  <si>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</si>
  <si>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</si>
  <si>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</si>
  <si>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</si>
  <si>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</si>
  <si>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</si>
  <si>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</si>
  <si>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</si>
  <si>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</si>
  <si>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</si>
  <si>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</si>
  <si>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</si>
  <si>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</si>
  <si>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</si>
  <si>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</si>
  <si>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</si>
  <si>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</si>
  <si>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</si>
  <si>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</si>
  <si>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</si>
  <si>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</si>
  <si>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</si>
  <si>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</si>
  <si>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</si>
  <si>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</si>
  <si>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</si>
  <si>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</si>
  <si>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</si>
  <si>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</si>
  <si>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</si>
  <si>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</si>
  <si>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</si>
  <si>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</si>
  <si>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</si>
  <si>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</si>
  <si>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</si>
  <si>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</si>
  <si>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</si>
  <si>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</si>
  <si>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</si>
  <si>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</si>
  <si>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</si>
  <si>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</si>
  <si>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</si>
  <si>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</si>
  <si>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</si>
  <si>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</si>
  <si>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</si>
  <si>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</si>
  <si>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</si>
  <si>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</si>
  <si>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</si>
  <si>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</si>
  <si>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</si>
  <si>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</si>
  <si>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</si>
  <si>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</si>
  <si>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</si>
  <si>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</si>
  <si>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</si>
  <si>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</si>
  <si>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</si>
  <si>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</si>
  <si>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</si>
  <si>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</si>
  <si>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</si>
  <si>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</si>
  <si>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</si>
  <si>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</si>
  <si>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</si>
  <si>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</si>
  <si>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</si>
  <si>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</si>
  <si>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</si>
  <si>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</si>
  <si>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</si>
  <si>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</si>
  <si>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</si>
  <si>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</si>
  <si>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</si>
  <si>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</si>
  <si>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</si>
  <si>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</si>
  <si>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</si>
  <si>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</si>
  <si>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</si>
  <si>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</si>
  <si>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</si>
  <si>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11105300000000120</t>
  </si>
  <si>
    <t>i2_00011105300000000120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</si>
  <si>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</si>
  <si>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11105320000000120</t>
  </si>
  <si>
    <t>i2_00011105320000000120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</si>
  <si>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</si>
  <si>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11105325050000120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</si>
  <si>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</si>
  <si>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</si>
  <si>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</si>
  <si>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</si>
  <si>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</si>
  <si>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</si>
  <si>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</si>
  <si>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</si>
  <si>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</si>
  <si>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</si>
  <si>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</si>
  <si>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</si>
  <si>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</si>
  <si>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</si>
  <si>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</si>
  <si>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</si>
  <si>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</si>
  <si>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</si>
  <si>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</si>
  <si>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</si>
  <si>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</si>
  <si>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</si>
  <si>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</si>
  <si>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</si>
  <si>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</si>
  <si>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</si>
  <si>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</si>
  <si>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</si>
  <si>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</si>
  <si>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</si>
  <si>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</si>
  <si>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</si>
  <si>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</si>
  <si>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</si>
  <si>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</si>
  <si>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</si>
  <si>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</si>
  <si>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</si>
  <si>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</si>
  <si>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</si>
  <si>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</si>
  <si>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</si>
  <si>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</si>
  <si>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</si>
  <si>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</si>
  <si>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</si>
  <si>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</si>
  <si>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</si>
  <si>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</si>
  <si>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</si>
  <si>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</si>
  <si>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</si>
  <si>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</si>
  <si>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</si>
  <si>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</si>
  <si>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</si>
  <si>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</si>
  <si>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</si>
  <si>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</si>
  <si>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</si>
  <si>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</si>
  <si>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</si>
  <si>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</si>
  <si>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</si>
  <si>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</si>
  <si>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</si>
  <si>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11601110010000140</t>
  </si>
  <si>
    <t>i2_00011601110010000140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</si>
  <si>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</si>
  <si>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</si>
  <si>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</si>
  <si>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11601130010000140</t>
  </si>
  <si>
    <t>i2_00011601130010000140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</si>
  <si>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</si>
  <si>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</si>
  <si>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</si>
  <si>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</si>
  <si>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</si>
  <si>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</si>
  <si>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</si>
  <si>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</si>
  <si>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</si>
  <si>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</si>
  <si>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</si>
  <si>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</si>
  <si>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</si>
  <si>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</si>
  <si>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</si>
  <si>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</si>
  <si>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</si>
  <si>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</si>
  <si>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</si>
  <si>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</si>
  <si>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</si>
  <si>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</si>
  <si>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</si>
  <si>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</si>
  <si>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</si>
  <si>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</si>
  <si>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</si>
  <si>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</si>
  <si>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</si>
  <si>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</si>
  <si>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</si>
  <si>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</si>
  <si>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</si>
  <si>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</si>
  <si>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</si>
  <si>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</si>
  <si>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</si>
  <si>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</si>
  <si>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</si>
  <si>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</si>
  <si>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</si>
  <si>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</si>
  <si>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</si>
  <si>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</si>
  <si>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</si>
  <si>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</si>
  <si>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</si>
  <si>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</si>
  <si>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</si>
  <si>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</si>
  <si>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</si>
  <si>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</si>
  <si>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</si>
  <si>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</si>
  <si>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</si>
  <si>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</si>
  <si>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</si>
  <si>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</si>
  <si>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</si>
  <si>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</si>
  <si>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</si>
  <si>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</si>
  <si>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</si>
  <si>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</si>
  <si>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</si>
  <si>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</si>
  <si>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</si>
  <si>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20225081000000150</t>
  </si>
  <si>
    <t>i2_00020225081000000150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</si>
  <si>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</si>
  <si>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20225081050000150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</si>
  <si>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</si>
  <si>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20225169000000150</t>
  </si>
  <si>
    <t>i2_00020225169000000150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</si>
  <si>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</si>
  <si>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</si>
  <si>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</si>
  <si>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20225210000000150</t>
  </si>
  <si>
    <t>i2_00020225210000000150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</si>
  <si>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</si>
  <si>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20225210050000150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</si>
  <si>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</si>
  <si>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20225255000000150</t>
  </si>
  <si>
    <t>i2_00020225255000000150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</si>
  <si>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</si>
  <si>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20225255050000150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</si>
  <si>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</si>
  <si>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</si>
  <si>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</si>
  <si>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</si>
  <si>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</si>
  <si>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</si>
  <si>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</si>
  <si>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</si>
  <si>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</si>
  <si>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</si>
  <si>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</si>
  <si>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</si>
  <si>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</si>
  <si>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</si>
  <si>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</si>
  <si>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</si>
  <si>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</si>
  <si>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</si>
  <si>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</si>
  <si>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</si>
  <si>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Субсидия бюджетам на поддержку отрасли культуры</t>
  </si>
  <si>
    <t>20225519000000150</t>
  </si>
  <si>
    <t>i2_00020225519000000150</t>
  </si>
  <si>
    <t>Субсидия бюджетам муниципальных районов на поддержку отрасли культуры</t>
  </si>
  <si>
    <t>20225519050000150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</si>
  <si>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</si>
  <si>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</si>
  <si>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</si>
  <si>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</si>
  <si>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</si>
  <si>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</si>
  <si>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</si>
  <si>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</si>
  <si>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</si>
  <si>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</si>
  <si>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</si>
  <si>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</si>
  <si>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</si>
  <si>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</si>
  <si>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</si>
  <si>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</si>
  <si>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</si>
  <si>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</si>
  <si>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</si>
  <si>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</si>
  <si>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</si>
  <si>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</si>
  <si>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</si>
  <si>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</si>
  <si>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</si>
  <si>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</si>
  <si>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</si>
  <si>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</si>
  <si>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</si>
  <si>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</si>
  <si>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</si>
  <si>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</si>
  <si>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</si>
  <si>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</si>
  <si>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</si>
  <si>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</si>
  <si>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</si>
  <si>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</si>
  <si>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</si>
  <si>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</si>
  <si>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</si>
  <si>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</si>
  <si>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</si>
  <si>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</si>
  <si>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</si>
  <si>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</si>
  <si>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</si>
  <si>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</si>
  <si>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</si>
  <si>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</si>
  <si>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</si>
  <si>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</si>
  <si>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</si>
  <si>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</si>
  <si>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</si>
  <si>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</si>
  <si>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</si>
  <si>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</si>
  <si>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</si>
  <si>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</si>
  <si>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</si>
  <si>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</si>
  <si>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</si>
  <si>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</si>
  <si>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</si>
  <si>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</si>
  <si>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</si>
  <si>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</si>
  <si>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</si>
  <si>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</si>
  <si>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</si>
  <si>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</si>
  <si>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</si>
  <si>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i2_00021800000050000150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</si>
  <si>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</si>
  <si>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21860010050000150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</si>
  <si>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</si>
  <si>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</si>
  <si>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</si>
  <si>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</si>
  <si>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</si>
  <si>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</si>
  <si>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</si>
  <si>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</si>
  <si>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492</t>
  </si>
  <si>
    <t>i1_49200000000000000000</t>
  </si>
  <si>
    <t>i2_49220000000000000000</t>
  </si>
  <si>
    <t>i2_49220200000000000000</t>
  </si>
  <si>
    <t>i2_49220210000000000150</t>
  </si>
  <si>
    <t>Дотации бюджетам на поддержку мер по обеспечению сбалансированности бюджетов</t>
  </si>
  <si>
    <t>20215002000000150</t>
  </si>
  <si>
    <t>i2_49220215002000000150</t>
  </si>
  <si>
    <t>Дотации бюджетам муниципальных районов на поддержку мер по обеспечению сбалансированности бюджетов</t>
  </si>
  <si>
    <t>20215002050000150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</si>
</sst>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 ht="12.75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44105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/>
      <c r="K4" s="22" t="s">
        <v>65</v>
      </c>
      <c r="L4" s="4"/>
    </row>
    <row r="5" spans="1:12" ht="12.75">
      <c r="A5" s="3" t="s">
        <v>37</v>
      </c>
      <c r="B5" s="169" t="s">
        <v>63</v>
      </c>
      <c r="C5" s="169"/>
      <c r="D5" s="169"/>
      <c r="E5" s="169"/>
      <c r="F5" s="169"/>
      <c r="G5" s="169"/>
      <c r="H5" s="169"/>
      <c r="I5" s="33" t="s">
        <v>30</v>
      </c>
      <c r="J5" s="88"/>
      <c r="K5" s="22"/>
      <c r="L5" s="4"/>
    </row>
    <row r="6" spans="1:12" ht="12.75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/>
      <c r="K6" s="22" t="s">
        <v>66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/>
    </row>
    <row r="9" spans="1:11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1" ht="12.75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1" ht="12.75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1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522028399.67</v>
      </c>
      <c r="I15" s="52">
        <v>360884854.12</v>
      </c>
      <c r="J15" s="105">
        <v>165994255.48</v>
      </c>
    </row>
    <row r="16" spans="1:10" ht="12.75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 ht="12.75">
      <c r="A17" s="100" t="s">
        <v>486</v>
      </c>
      <c r="B17" s="101" t="s">
        <v>6</v>
      </c>
      <c r="C17" s="102" t="s">
        <v>68</v>
      </c>
      <c r="D17" s="148" t="s">
        <v>487</v>
      </c>
      <c r="E17" s="149"/>
      <c r="F17" s="149"/>
      <c r="G17" s="150"/>
      <c r="H17" s="97">
        <v>224575200</v>
      </c>
      <c r="I17" s="103">
        <v>154103641.77</v>
      </c>
      <c r="J17" s="104">
        <v>75501944.16</v>
      </c>
      <c r="K17" s="119" t="str">
        <f aca="true" t="shared" si="0" ref="K17:K48">C17&amp;D17&amp;G17</f>
        <v>00010000000000000000</v>
      </c>
      <c r="L17" s="106" t="s">
        <v>406</v>
      </c>
    </row>
    <row r="18" spans="1:12" ht="12.75">
      <c r="A18" s="100" t="s">
        <v>488</v>
      </c>
      <c r="B18" s="101" t="s">
        <v>6</v>
      </c>
      <c r="C18" s="102" t="s">
        <v>68</v>
      </c>
      <c r="D18" s="148" t="s">
        <v>489</v>
      </c>
      <c r="E18" s="149"/>
      <c r="F18" s="149"/>
      <c r="G18" s="150"/>
      <c r="H18" s="97">
        <v>179480000</v>
      </c>
      <c r="I18" s="103">
        <v>117121483</v>
      </c>
      <c r="J18" s="104">
        <v>62358517</v>
      </c>
      <c r="K18" s="119" t="str">
        <f t="shared" si="0"/>
        <v>00010100000000000000</v>
      </c>
      <c r="L18" s="106" t="s">
        <v>490</v>
      </c>
    </row>
    <row r="19" spans="1:12" ht="12.75">
      <c r="A19" s="100" t="s">
        <v>491</v>
      </c>
      <c r="B19" s="101" t="s">
        <v>6</v>
      </c>
      <c r="C19" s="102" t="s">
        <v>68</v>
      </c>
      <c r="D19" s="148" t="s">
        <v>492</v>
      </c>
      <c r="E19" s="149"/>
      <c r="F19" s="149"/>
      <c r="G19" s="150"/>
      <c r="H19" s="97">
        <v>179480000</v>
      </c>
      <c r="I19" s="103">
        <v>117121483</v>
      </c>
      <c r="J19" s="104">
        <v>62358517</v>
      </c>
      <c r="K19" s="119" t="str">
        <f t="shared" si="0"/>
        <v>00010102000010000110</v>
      </c>
      <c r="L19" s="106" t="s">
        <v>493</v>
      </c>
    </row>
    <row r="20" spans="1:12" s="85" customFormat="1" ht="56.25">
      <c r="A20" s="80" t="s">
        <v>494</v>
      </c>
      <c r="B20" s="79" t="s">
        <v>6</v>
      </c>
      <c r="C20" s="122" t="s">
        <v>68</v>
      </c>
      <c r="D20" s="151" t="s">
        <v>495</v>
      </c>
      <c r="E20" s="152"/>
      <c r="F20" s="152"/>
      <c r="G20" s="153"/>
      <c r="H20" s="81">
        <v>174685200</v>
      </c>
      <c r="I20" s="82">
        <v>114403570.53</v>
      </c>
      <c r="J20" s="83">
        <f>IF(IF(H20="",0,H20)=0,0,(IF(H20&gt;0,IF(I20&gt;H20,0,H20-I20),IF(I20&gt;H20,H20-I20,0))))</f>
        <v>60281629.47</v>
      </c>
      <c r="K20" s="120" t="str">
        <f t="shared" si="0"/>
        <v>00010102010010000110</v>
      </c>
      <c r="L20" s="84" t="str">
        <f>C20&amp;D20&amp;G20</f>
        <v>00010102010010000110</v>
      </c>
    </row>
    <row r="21" spans="1:12" s="85" customFormat="1" ht="90">
      <c r="A21" s="80" t="s">
        <v>496</v>
      </c>
      <c r="B21" s="79" t="s">
        <v>6</v>
      </c>
      <c r="C21" s="122" t="s">
        <v>68</v>
      </c>
      <c r="D21" s="151" t="s">
        <v>497</v>
      </c>
      <c r="E21" s="152"/>
      <c r="F21" s="152"/>
      <c r="G21" s="153"/>
      <c r="H21" s="81">
        <v>1256400</v>
      </c>
      <c r="I21" s="82">
        <v>367167.16</v>
      </c>
      <c r="J21" s="83">
        <f>IF(IF(H21="",0,H21)=0,0,(IF(H21&gt;0,IF(I21&gt;H21,0,H21-I21),IF(I21&gt;H21,H21-I21,0))))</f>
        <v>889232.84</v>
      </c>
      <c r="K21" s="120" t="str">
        <f t="shared" si="0"/>
        <v>00010102020010000110</v>
      </c>
      <c r="L21" s="84" t="str">
        <f>C21&amp;D21&amp;G21</f>
        <v>00010102020010000110</v>
      </c>
    </row>
    <row r="22" spans="1:12" s="85" customFormat="1" ht="33.75">
      <c r="A22" s="80" t="s">
        <v>498</v>
      </c>
      <c r="B22" s="79" t="s">
        <v>6</v>
      </c>
      <c r="C22" s="122" t="s">
        <v>68</v>
      </c>
      <c r="D22" s="151" t="s">
        <v>499</v>
      </c>
      <c r="E22" s="152"/>
      <c r="F22" s="152"/>
      <c r="G22" s="153"/>
      <c r="H22" s="81">
        <v>538400</v>
      </c>
      <c r="I22" s="82">
        <v>470625.08</v>
      </c>
      <c r="J22" s="83">
        <f>IF(IF(H22="",0,H22)=0,0,(IF(H22&gt;0,IF(I22&gt;H22,0,H22-I22),IF(I22&gt;H22,H22-I22,0))))</f>
        <v>67774.92</v>
      </c>
      <c r="K22" s="120" t="str">
        <f t="shared" si="0"/>
        <v>00010102030010000110</v>
      </c>
      <c r="L22" s="84" t="str">
        <f>C22&amp;D22&amp;G22</f>
        <v>00010102030010000110</v>
      </c>
    </row>
    <row r="23" spans="1:12" s="85" customFormat="1" ht="67.5">
      <c r="A23" s="80" t="s">
        <v>500</v>
      </c>
      <c r="B23" s="79" t="s">
        <v>6</v>
      </c>
      <c r="C23" s="122" t="s">
        <v>68</v>
      </c>
      <c r="D23" s="151" t="s">
        <v>501</v>
      </c>
      <c r="E23" s="152"/>
      <c r="F23" s="152"/>
      <c r="G23" s="153"/>
      <c r="H23" s="81">
        <v>3000000</v>
      </c>
      <c r="I23" s="82">
        <v>1880120.23</v>
      </c>
      <c r="J23" s="83">
        <f>IF(IF(H23="",0,H23)=0,0,(IF(H23&gt;0,IF(I23&gt;H23,0,H23-I23),IF(I23&gt;H23,H23-I23,0))))</f>
        <v>1119879.77</v>
      </c>
      <c r="K23" s="120" t="str">
        <f t="shared" si="0"/>
        <v>00010102040010000110</v>
      </c>
      <c r="L23" s="84" t="str">
        <f>C23&amp;D23&amp;G23</f>
        <v>00010102040010000110</v>
      </c>
    </row>
    <row r="24" spans="1:12" ht="22.5">
      <c r="A24" s="100" t="s">
        <v>502</v>
      </c>
      <c r="B24" s="101" t="s">
        <v>6</v>
      </c>
      <c r="C24" s="102" t="s">
        <v>68</v>
      </c>
      <c r="D24" s="148" t="s">
        <v>503</v>
      </c>
      <c r="E24" s="149"/>
      <c r="F24" s="149"/>
      <c r="G24" s="150"/>
      <c r="H24" s="97">
        <v>2644100</v>
      </c>
      <c r="I24" s="103">
        <v>1744849.69</v>
      </c>
      <c r="J24" s="104">
        <v>773821.1</v>
      </c>
      <c r="K24" s="119" t="str">
        <f t="shared" si="0"/>
        <v>00010300000000000000</v>
      </c>
      <c r="L24" s="106" t="s">
        <v>504</v>
      </c>
    </row>
    <row r="25" spans="1:12" ht="22.5">
      <c r="A25" s="100" t="s">
        <v>505</v>
      </c>
      <c r="B25" s="101" t="s">
        <v>6</v>
      </c>
      <c r="C25" s="102" t="s">
        <v>68</v>
      </c>
      <c r="D25" s="148" t="s">
        <v>506</v>
      </c>
      <c r="E25" s="149"/>
      <c r="F25" s="149"/>
      <c r="G25" s="150"/>
      <c r="H25" s="97">
        <v>2644100</v>
      </c>
      <c r="I25" s="103">
        <v>1744849.69</v>
      </c>
      <c r="J25" s="104">
        <v>773821.1</v>
      </c>
      <c r="K25" s="119" t="str">
        <f t="shared" si="0"/>
        <v>00010302000010000110</v>
      </c>
      <c r="L25" s="106" t="s">
        <v>507</v>
      </c>
    </row>
    <row r="26" spans="1:12" ht="56.25">
      <c r="A26" s="100" t="s">
        <v>508</v>
      </c>
      <c r="B26" s="101" t="s">
        <v>6</v>
      </c>
      <c r="C26" s="102" t="s">
        <v>68</v>
      </c>
      <c r="D26" s="148" t="s">
        <v>509</v>
      </c>
      <c r="E26" s="149"/>
      <c r="F26" s="149"/>
      <c r="G26" s="150"/>
      <c r="H26" s="97">
        <v>780000</v>
      </c>
      <c r="I26" s="103">
        <v>813462.5</v>
      </c>
      <c r="J26" s="104">
        <v>0</v>
      </c>
      <c r="K26" s="119" t="str">
        <f t="shared" si="0"/>
        <v>00010302230010000110</v>
      </c>
      <c r="L26" s="106" t="s">
        <v>510</v>
      </c>
    </row>
    <row r="27" spans="1:12" s="85" customFormat="1" ht="90">
      <c r="A27" s="80" t="s">
        <v>511</v>
      </c>
      <c r="B27" s="79" t="s">
        <v>6</v>
      </c>
      <c r="C27" s="122" t="s">
        <v>68</v>
      </c>
      <c r="D27" s="151" t="s">
        <v>512</v>
      </c>
      <c r="E27" s="152"/>
      <c r="F27" s="152"/>
      <c r="G27" s="153"/>
      <c r="H27" s="81">
        <v>780000</v>
      </c>
      <c r="I27" s="82">
        <v>813462.5</v>
      </c>
      <c r="J27" s="83">
        <f>IF(IF(H27="",0,H27)=0,0,(IF(H27&gt;0,IF(I27&gt;H27,0,H27-I27),IF(I27&gt;H27,H27-I27,0))))</f>
        <v>0</v>
      </c>
      <c r="K27" s="120" t="str">
        <f t="shared" si="0"/>
        <v>00010302231010000110</v>
      </c>
      <c r="L27" s="84" t="str">
        <f>C27&amp;D27&amp;G27</f>
        <v>00010302231010000110</v>
      </c>
    </row>
    <row r="28" spans="1:12" ht="78.75">
      <c r="A28" s="100" t="s">
        <v>513</v>
      </c>
      <c r="B28" s="101" t="s">
        <v>6</v>
      </c>
      <c r="C28" s="102" t="s">
        <v>68</v>
      </c>
      <c r="D28" s="148" t="s">
        <v>514</v>
      </c>
      <c r="E28" s="149"/>
      <c r="F28" s="149"/>
      <c r="G28" s="150"/>
      <c r="H28" s="97">
        <v>8000</v>
      </c>
      <c r="I28" s="103">
        <v>5615.8</v>
      </c>
      <c r="J28" s="104">
        <v>2384.2</v>
      </c>
      <c r="K28" s="119" t="str">
        <f t="shared" si="0"/>
        <v>00010302240010000110</v>
      </c>
      <c r="L28" s="106" t="s">
        <v>515</v>
      </c>
    </row>
    <row r="29" spans="1:12" s="85" customFormat="1" ht="101.25">
      <c r="A29" s="80" t="s">
        <v>516</v>
      </c>
      <c r="B29" s="79" t="s">
        <v>6</v>
      </c>
      <c r="C29" s="122" t="s">
        <v>68</v>
      </c>
      <c r="D29" s="151" t="s">
        <v>517</v>
      </c>
      <c r="E29" s="152"/>
      <c r="F29" s="152"/>
      <c r="G29" s="153"/>
      <c r="H29" s="81">
        <v>8000</v>
      </c>
      <c r="I29" s="82">
        <v>5615.8</v>
      </c>
      <c r="J29" s="83">
        <f>IF(IF(H29="",0,H29)=0,0,(IF(H29&gt;0,IF(I29&gt;H29,0,H29-I29),IF(I29&gt;H29,H29-I29,0))))</f>
        <v>2384.2</v>
      </c>
      <c r="K29" s="120" t="str">
        <f t="shared" si="0"/>
        <v>00010302241010000110</v>
      </c>
      <c r="L29" s="84" t="str">
        <f>C29&amp;D29&amp;G29</f>
        <v>00010302241010000110</v>
      </c>
    </row>
    <row r="30" spans="1:12" ht="56.25">
      <c r="A30" s="100" t="s">
        <v>518</v>
      </c>
      <c r="B30" s="101" t="s">
        <v>6</v>
      </c>
      <c r="C30" s="102" t="s">
        <v>68</v>
      </c>
      <c r="D30" s="148" t="s">
        <v>519</v>
      </c>
      <c r="E30" s="149"/>
      <c r="F30" s="149"/>
      <c r="G30" s="150"/>
      <c r="H30" s="97">
        <v>1856100</v>
      </c>
      <c r="I30" s="103">
        <v>1084663.1</v>
      </c>
      <c r="J30" s="104">
        <v>771436.9</v>
      </c>
      <c r="K30" s="119" t="str">
        <f t="shared" si="0"/>
        <v>00010302250010000110</v>
      </c>
      <c r="L30" s="106" t="s">
        <v>520</v>
      </c>
    </row>
    <row r="31" spans="1:12" s="85" customFormat="1" ht="90">
      <c r="A31" s="80" t="s">
        <v>521</v>
      </c>
      <c r="B31" s="79" t="s">
        <v>6</v>
      </c>
      <c r="C31" s="122" t="s">
        <v>68</v>
      </c>
      <c r="D31" s="151" t="s">
        <v>522</v>
      </c>
      <c r="E31" s="152"/>
      <c r="F31" s="152"/>
      <c r="G31" s="153"/>
      <c r="H31" s="81">
        <v>1856100</v>
      </c>
      <c r="I31" s="82">
        <v>1084663.1</v>
      </c>
      <c r="J31" s="83">
        <f>IF(IF(H31="",0,H31)=0,0,(IF(H31&gt;0,IF(I31&gt;H31,0,H31-I31),IF(I31&gt;H31,H31-I31,0))))</f>
        <v>771436.9</v>
      </c>
      <c r="K31" s="120" t="str">
        <f t="shared" si="0"/>
        <v>00010302251010000110</v>
      </c>
      <c r="L31" s="84" t="str">
        <f>C31&amp;D31&amp;G31</f>
        <v>00010302251010000110</v>
      </c>
    </row>
    <row r="32" spans="1:12" ht="56.25">
      <c r="A32" s="100" t="s">
        <v>523</v>
      </c>
      <c r="B32" s="101" t="s">
        <v>6</v>
      </c>
      <c r="C32" s="102" t="s">
        <v>68</v>
      </c>
      <c r="D32" s="148" t="s">
        <v>524</v>
      </c>
      <c r="E32" s="149"/>
      <c r="F32" s="149"/>
      <c r="G32" s="150"/>
      <c r="H32" s="97">
        <v>0</v>
      </c>
      <c r="I32" s="103">
        <v>-158891.71</v>
      </c>
      <c r="J32" s="104">
        <v>0</v>
      </c>
      <c r="K32" s="119" t="str">
        <f t="shared" si="0"/>
        <v>00010302260010000110</v>
      </c>
      <c r="L32" s="106" t="s">
        <v>525</v>
      </c>
    </row>
    <row r="33" spans="1:12" s="85" customFormat="1" ht="90">
      <c r="A33" s="80" t="s">
        <v>526</v>
      </c>
      <c r="B33" s="79" t="s">
        <v>6</v>
      </c>
      <c r="C33" s="122" t="s">
        <v>68</v>
      </c>
      <c r="D33" s="151" t="s">
        <v>527</v>
      </c>
      <c r="E33" s="152"/>
      <c r="F33" s="152"/>
      <c r="G33" s="153"/>
      <c r="H33" s="81">
        <v>0</v>
      </c>
      <c r="I33" s="82">
        <v>-158891.71</v>
      </c>
      <c r="J33" s="83">
        <f>IF(IF(H33="",0,H33)=0,0,(IF(H33&gt;0,IF(I33&gt;H33,0,H33-I33),IF(I33&gt;H33,H33-I33,0))))</f>
        <v>0</v>
      </c>
      <c r="K33" s="120" t="str">
        <f t="shared" si="0"/>
        <v>00010302261010000110</v>
      </c>
      <c r="L33" s="84" t="str">
        <f>C33&amp;D33&amp;G33</f>
        <v>00010302261010000110</v>
      </c>
    </row>
    <row r="34" spans="1:12" ht="12.75">
      <c r="A34" s="100" t="s">
        <v>528</v>
      </c>
      <c r="B34" s="101" t="s">
        <v>6</v>
      </c>
      <c r="C34" s="102" t="s">
        <v>68</v>
      </c>
      <c r="D34" s="148" t="s">
        <v>529</v>
      </c>
      <c r="E34" s="149"/>
      <c r="F34" s="149"/>
      <c r="G34" s="150"/>
      <c r="H34" s="97">
        <v>28169500</v>
      </c>
      <c r="I34" s="103">
        <v>25419403.94</v>
      </c>
      <c r="J34" s="104">
        <v>6108445.05</v>
      </c>
      <c r="K34" s="119" t="str">
        <f t="shared" si="0"/>
        <v>00010500000000000000</v>
      </c>
      <c r="L34" s="106" t="s">
        <v>530</v>
      </c>
    </row>
    <row r="35" spans="1:12" ht="22.5">
      <c r="A35" s="100" t="s">
        <v>531</v>
      </c>
      <c r="B35" s="101" t="s">
        <v>6</v>
      </c>
      <c r="C35" s="102" t="s">
        <v>68</v>
      </c>
      <c r="D35" s="148" t="s">
        <v>532</v>
      </c>
      <c r="E35" s="149"/>
      <c r="F35" s="149"/>
      <c r="G35" s="150"/>
      <c r="H35" s="97">
        <v>19950000</v>
      </c>
      <c r="I35" s="103">
        <v>18231239.76</v>
      </c>
      <c r="J35" s="104">
        <v>5072355.23</v>
      </c>
      <c r="K35" s="119" t="str">
        <f t="shared" si="0"/>
        <v>00010501000000000110</v>
      </c>
      <c r="L35" s="106" t="s">
        <v>533</v>
      </c>
    </row>
    <row r="36" spans="1:12" ht="22.5">
      <c r="A36" s="100" t="s">
        <v>534</v>
      </c>
      <c r="B36" s="101" t="s">
        <v>6</v>
      </c>
      <c r="C36" s="102" t="s">
        <v>68</v>
      </c>
      <c r="D36" s="148" t="s">
        <v>535</v>
      </c>
      <c r="E36" s="149"/>
      <c r="F36" s="149"/>
      <c r="G36" s="150"/>
      <c r="H36" s="97">
        <v>9583700</v>
      </c>
      <c r="I36" s="103">
        <v>12937294.99</v>
      </c>
      <c r="J36" s="104">
        <v>0</v>
      </c>
      <c r="K36" s="119" t="str">
        <f t="shared" si="0"/>
        <v>00010501010010000110</v>
      </c>
      <c r="L36" s="106" t="s">
        <v>536</v>
      </c>
    </row>
    <row r="37" spans="1:12" s="85" customFormat="1" ht="22.5">
      <c r="A37" s="80" t="s">
        <v>534</v>
      </c>
      <c r="B37" s="79" t="s">
        <v>6</v>
      </c>
      <c r="C37" s="122" t="s">
        <v>68</v>
      </c>
      <c r="D37" s="151" t="s">
        <v>537</v>
      </c>
      <c r="E37" s="152"/>
      <c r="F37" s="152"/>
      <c r="G37" s="153"/>
      <c r="H37" s="81">
        <v>9583700</v>
      </c>
      <c r="I37" s="82">
        <v>12937294.99</v>
      </c>
      <c r="J37" s="83">
        <f>IF(IF(H37="",0,H37)=0,0,(IF(H37&gt;0,IF(I37&gt;H37,0,H37-I37),IF(I37&gt;H37,H37-I37,0))))</f>
        <v>0</v>
      </c>
      <c r="K37" s="120" t="str">
        <f t="shared" si="0"/>
        <v>00010501011010000110</v>
      </c>
      <c r="L37" s="84" t="str">
        <f>C37&amp;D37&amp;G37</f>
        <v>00010501011010000110</v>
      </c>
    </row>
    <row r="38" spans="1:12" ht="33.75">
      <c r="A38" s="100" t="s">
        <v>538</v>
      </c>
      <c r="B38" s="101" t="s">
        <v>6</v>
      </c>
      <c r="C38" s="102" t="s">
        <v>68</v>
      </c>
      <c r="D38" s="148" t="s">
        <v>539</v>
      </c>
      <c r="E38" s="149"/>
      <c r="F38" s="149"/>
      <c r="G38" s="150"/>
      <c r="H38" s="97">
        <v>10366300</v>
      </c>
      <c r="I38" s="103">
        <v>5293944.77</v>
      </c>
      <c r="J38" s="104">
        <v>5072355.23</v>
      </c>
      <c r="K38" s="119" t="str">
        <f t="shared" si="0"/>
        <v>00010501020010000110</v>
      </c>
      <c r="L38" s="106" t="s">
        <v>540</v>
      </c>
    </row>
    <row r="39" spans="1:12" s="85" customFormat="1" ht="56.25">
      <c r="A39" s="80" t="s">
        <v>541</v>
      </c>
      <c r="B39" s="79" t="s">
        <v>6</v>
      </c>
      <c r="C39" s="122" t="s">
        <v>68</v>
      </c>
      <c r="D39" s="151" t="s">
        <v>542</v>
      </c>
      <c r="E39" s="152"/>
      <c r="F39" s="152"/>
      <c r="G39" s="153"/>
      <c r="H39" s="81">
        <v>10366300</v>
      </c>
      <c r="I39" s="82">
        <v>5293944.77</v>
      </c>
      <c r="J39" s="83">
        <f>IF(IF(H39="",0,H39)=0,0,(IF(H39&gt;0,IF(I39&gt;H39,0,H39-I39),IF(I39&gt;H39,H39-I39,0))))</f>
        <v>5072355.23</v>
      </c>
      <c r="K39" s="120" t="str">
        <f t="shared" si="0"/>
        <v>00010501021010000110</v>
      </c>
      <c r="L39" s="84" t="str">
        <f>C39&amp;D39&amp;G39</f>
        <v>00010501021010000110</v>
      </c>
    </row>
    <row r="40" spans="1:12" ht="22.5">
      <c r="A40" s="100" t="s">
        <v>543</v>
      </c>
      <c r="B40" s="101" t="s">
        <v>6</v>
      </c>
      <c r="C40" s="102" t="s">
        <v>68</v>
      </c>
      <c r="D40" s="148" t="s">
        <v>544</v>
      </c>
      <c r="E40" s="149"/>
      <c r="F40" s="149"/>
      <c r="G40" s="150"/>
      <c r="H40" s="97">
        <v>8200000</v>
      </c>
      <c r="I40" s="103">
        <v>7169885.33</v>
      </c>
      <c r="J40" s="104">
        <v>1030114.67</v>
      </c>
      <c r="K40" s="119" t="str">
        <f t="shared" si="0"/>
        <v>00010502000020000110</v>
      </c>
      <c r="L40" s="106" t="s">
        <v>545</v>
      </c>
    </row>
    <row r="41" spans="1:12" s="85" customFormat="1" ht="22.5">
      <c r="A41" s="80" t="s">
        <v>543</v>
      </c>
      <c r="B41" s="79" t="s">
        <v>6</v>
      </c>
      <c r="C41" s="122" t="s">
        <v>68</v>
      </c>
      <c r="D41" s="151" t="s">
        <v>546</v>
      </c>
      <c r="E41" s="152"/>
      <c r="F41" s="152"/>
      <c r="G41" s="153"/>
      <c r="H41" s="81">
        <v>8200000</v>
      </c>
      <c r="I41" s="82">
        <v>7169885.33</v>
      </c>
      <c r="J41" s="83">
        <f>IF(IF(H41="",0,H41)=0,0,(IF(H41&gt;0,IF(I41&gt;H41,0,H41-I41),IF(I41&gt;H41,H41-I41,0))))</f>
        <v>1030114.67</v>
      </c>
      <c r="K41" s="120" t="str">
        <f t="shared" si="0"/>
        <v>00010502010020000110</v>
      </c>
      <c r="L41" s="84" t="str">
        <f>C41&amp;D41&amp;G41</f>
        <v>00010502010020000110</v>
      </c>
    </row>
    <row r="42" spans="1:12" ht="12.75">
      <c r="A42" s="100" t="s">
        <v>547</v>
      </c>
      <c r="B42" s="101" t="s">
        <v>6</v>
      </c>
      <c r="C42" s="102" t="s">
        <v>68</v>
      </c>
      <c r="D42" s="148" t="s">
        <v>548</v>
      </c>
      <c r="E42" s="149"/>
      <c r="F42" s="149"/>
      <c r="G42" s="150"/>
      <c r="H42" s="97">
        <v>3500</v>
      </c>
      <c r="I42" s="103">
        <v>8254</v>
      </c>
      <c r="J42" s="104">
        <v>0</v>
      </c>
      <c r="K42" s="119" t="str">
        <f t="shared" si="0"/>
        <v>00010503000010000110</v>
      </c>
      <c r="L42" s="106" t="s">
        <v>549</v>
      </c>
    </row>
    <row r="43" spans="1:12" s="85" customFormat="1" ht="12.75">
      <c r="A43" s="80" t="s">
        <v>547</v>
      </c>
      <c r="B43" s="79" t="s">
        <v>6</v>
      </c>
      <c r="C43" s="122" t="s">
        <v>68</v>
      </c>
      <c r="D43" s="151" t="s">
        <v>550</v>
      </c>
      <c r="E43" s="152"/>
      <c r="F43" s="152"/>
      <c r="G43" s="153"/>
      <c r="H43" s="81">
        <v>3500</v>
      </c>
      <c r="I43" s="82">
        <v>8254</v>
      </c>
      <c r="J43" s="83">
        <f>IF(IF(H43="",0,H43)=0,0,(IF(H43&gt;0,IF(I43&gt;H43,0,H43-I43),IF(I43&gt;H43,H43-I43,0))))</f>
        <v>0</v>
      </c>
      <c r="K43" s="120" t="str">
        <f t="shared" si="0"/>
        <v>00010503010010000110</v>
      </c>
      <c r="L43" s="84" t="str">
        <f>C43&amp;D43&amp;G43</f>
        <v>00010503010010000110</v>
      </c>
    </row>
    <row r="44" spans="1:12" ht="22.5">
      <c r="A44" s="100" t="s">
        <v>551</v>
      </c>
      <c r="B44" s="101" t="s">
        <v>6</v>
      </c>
      <c r="C44" s="102" t="s">
        <v>68</v>
      </c>
      <c r="D44" s="148" t="s">
        <v>552</v>
      </c>
      <c r="E44" s="149"/>
      <c r="F44" s="149"/>
      <c r="G44" s="150"/>
      <c r="H44" s="97">
        <v>16000</v>
      </c>
      <c r="I44" s="103">
        <v>10024.85</v>
      </c>
      <c r="J44" s="104">
        <v>5975.15</v>
      </c>
      <c r="K44" s="119" t="str">
        <f t="shared" si="0"/>
        <v>00010504000020000110</v>
      </c>
      <c r="L44" s="106" t="s">
        <v>553</v>
      </c>
    </row>
    <row r="45" spans="1:12" s="85" customFormat="1" ht="33.75">
      <c r="A45" s="80" t="s">
        <v>554</v>
      </c>
      <c r="B45" s="79" t="s">
        <v>6</v>
      </c>
      <c r="C45" s="122" t="s">
        <v>68</v>
      </c>
      <c r="D45" s="151" t="s">
        <v>555</v>
      </c>
      <c r="E45" s="152"/>
      <c r="F45" s="152"/>
      <c r="G45" s="153"/>
      <c r="H45" s="81">
        <v>16000</v>
      </c>
      <c r="I45" s="82">
        <v>10024.85</v>
      </c>
      <c r="J45" s="83">
        <f>IF(IF(H45="",0,H45)=0,0,(IF(H45&gt;0,IF(I45&gt;H45,0,H45-I45),IF(I45&gt;H45,H45-I45,0))))</f>
        <v>5975.15</v>
      </c>
      <c r="K45" s="120" t="str">
        <f t="shared" si="0"/>
        <v>00010504020020000110</v>
      </c>
      <c r="L45" s="84" t="str">
        <f>C45&amp;D45&amp;G45</f>
        <v>00010504020020000110</v>
      </c>
    </row>
    <row r="46" spans="1:12" ht="12.75">
      <c r="A46" s="100" t="s">
        <v>556</v>
      </c>
      <c r="B46" s="101" t="s">
        <v>6</v>
      </c>
      <c r="C46" s="102" t="s">
        <v>68</v>
      </c>
      <c r="D46" s="148" t="s">
        <v>557</v>
      </c>
      <c r="E46" s="149"/>
      <c r="F46" s="149"/>
      <c r="G46" s="150"/>
      <c r="H46" s="97">
        <v>2020000</v>
      </c>
      <c r="I46" s="103">
        <v>1786590.67</v>
      </c>
      <c r="J46" s="104">
        <v>233409.33</v>
      </c>
      <c r="K46" s="119" t="str">
        <f t="shared" si="0"/>
        <v>00010800000000000000</v>
      </c>
      <c r="L46" s="106" t="s">
        <v>558</v>
      </c>
    </row>
    <row r="47" spans="1:12" ht="22.5">
      <c r="A47" s="100" t="s">
        <v>559</v>
      </c>
      <c r="B47" s="101" t="s">
        <v>6</v>
      </c>
      <c r="C47" s="102" t="s">
        <v>68</v>
      </c>
      <c r="D47" s="148" t="s">
        <v>560</v>
      </c>
      <c r="E47" s="149"/>
      <c r="F47" s="149"/>
      <c r="G47" s="150"/>
      <c r="H47" s="97">
        <v>2010000</v>
      </c>
      <c r="I47" s="103">
        <v>1781590.67</v>
      </c>
      <c r="J47" s="104">
        <v>228409.33</v>
      </c>
      <c r="K47" s="119" t="str">
        <f t="shared" si="0"/>
        <v>00010803000010000110</v>
      </c>
      <c r="L47" s="106" t="s">
        <v>561</v>
      </c>
    </row>
    <row r="48" spans="1:12" s="85" customFormat="1" ht="33.75">
      <c r="A48" s="80" t="s">
        <v>562</v>
      </c>
      <c r="B48" s="79" t="s">
        <v>6</v>
      </c>
      <c r="C48" s="122" t="s">
        <v>68</v>
      </c>
      <c r="D48" s="151" t="s">
        <v>563</v>
      </c>
      <c r="E48" s="152"/>
      <c r="F48" s="152"/>
      <c r="G48" s="153"/>
      <c r="H48" s="81">
        <v>2010000</v>
      </c>
      <c r="I48" s="82">
        <v>1781590.67</v>
      </c>
      <c r="J48" s="83">
        <f>IF(IF(H48="",0,H48)=0,0,(IF(H48&gt;0,IF(I48&gt;H48,0,H48-I48),IF(I48&gt;H48,H48-I48,0))))</f>
        <v>228409.33</v>
      </c>
      <c r="K48" s="120" t="str">
        <f t="shared" si="0"/>
        <v>00010803010010000110</v>
      </c>
      <c r="L48" s="84" t="str">
        <f>C48&amp;D48&amp;G48</f>
        <v>00010803010010000110</v>
      </c>
    </row>
    <row r="49" spans="1:12" ht="33.75">
      <c r="A49" s="100" t="s">
        <v>564</v>
      </c>
      <c r="B49" s="101" t="s">
        <v>6</v>
      </c>
      <c r="C49" s="102" t="s">
        <v>68</v>
      </c>
      <c r="D49" s="148" t="s">
        <v>565</v>
      </c>
      <c r="E49" s="149"/>
      <c r="F49" s="149"/>
      <c r="G49" s="150"/>
      <c r="H49" s="97">
        <v>10000</v>
      </c>
      <c r="I49" s="103">
        <v>5000</v>
      </c>
      <c r="J49" s="104">
        <v>5000</v>
      </c>
      <c r="K49" s="119" t="str">
        <f aca="true" t="shared" si="1" ref="K49:K80">C49&amp;D49&amp;G49</f>
        <v>00010807000010000110</v>
      </c>
      <c r="L49" s="106" t="s">
        <v>566</v>
      </c>
    </row>
    <row r="50" spans="1:12" s="85" customFormat="1" ht="22.5">
      <c r="A50" s="80" t="s">
        <v>567</v>
      </c>
      <c r="B50" s="79" t="s">
        <v>6</v>
      </c>
      <c r="C50" s="122" t="s">
        <v>68</v>
      </c>
      <c r="D50" s="151" t="s">
        <v>568</v>
      </c>
      <c r="E50" s="152"/>
      <c r="F50" s="152"/>
      <c r="G50" s="153"/>
      <c r="H50" s="81">
        <v>10000</v>
      </c>
      <c r="I50" s="82">
        <v>5000</v>
      </c>
      <c r="J50" s="83">
        <f>IF(IF(H50="",0,H50)=0,0,(IF(H50&gt;0,IF(I50&gt;H50,0,H50-I50),IF(I50&gt;H50,H50-I50,0))))</f>
        <v>5000</v>
      </c>
      <c r="K50" s="120" t="str">
        <f t="shared" si="1"/>
        <v>00010807150010000110</v>
      </c>
      <c r="L50" s="84" t="str">
        <f>C50&amp;D50&amp;G50</f>
        <v>00010807150010000110</v>
      </c>
    </row>
    <row r="51" spans="1:12" ht="33.75">
      <c r="A51" s="100" t="s">
        <v>569</v>
      </c>
      <c r="B51" s="101" t="s">
        <v>6</v>
      </c>
      <c r="C51" s="102" t="s">
        <v>68</v>
      </c>
      <c r="D51" s="148" t="s">
        <v>570</v>
      </c>
      <c r="E51" s="149"/>
      <c r="F51" s="149"/>
      <c r="G51" s="150"/>
      <c r="H51" s="97">
        <v>9644100</v>
      </c>
      <c r="I51" s="103">
        <v>4012459.25</v>
      </c>
      <c r="J51" s="104">
        <v>5631640.65</v>
      </c>
      <c r="K51" s="119" t="str">
        <f t="shared" si="1"/>
        <v>00011100000000000000</v>
      </c>
      <c r="L51" s="106" t="s">
        <v>571</v>
      </c>
    </row>
    <row r="52" spans="1:12" ht="22.5">
      <c r="A52" s="100" t="s">
        <v>572</v>
      </c>
      <c r="B52" s="101" t="s">
        <v>6</v>
      </c>
      <c r="C52" s="102" t="s">
        <v>68</v>
      </c>
      <c r="D52" s="148" t="s">
        <v>573</v>
      </c>
      <c r="E52" s="149"/>
      <c r="F52" s="149"/>
      <c r="G52" s="150"/>
      <c r="H52" s="97">
        <v>15000</v>
      </c>
      <c r="I52" s="103">
        <v>0</v>
      </c>
      <c r="J52" s="104">
        <v>15000</v>
      </c>
      <c r="K52" s="119" t="str">
        <f t="shared" si="1"/>
        <v>00011103000000000120</v>
      </c>
      <c r="L52" s="106" t="s">
        <v>574</v>
      </c>
    </row>
    <row r="53" spans="1:12" s="85" customFormat="1" ht="33.75">
      <c r="A53" s="80" t="s">
        <v>575</v>
      </c>
      <c r="B53" s="79" t="s">
        <v>6</v>
      </c>
      <c r="C53" s="122" t="s">
        <v>68</v>
      </c>
      <c r="D53" s="151" t="s">
        <v>576</v>
      </c>
      <c r="E53" s="152"/>
      <c r="F53" s="152"/>
      <c r="G53" s="153"/>
      <c r="H53" s="81">
        <v>15000</v>
      </c>
      <c r="I53" s="82">
        <v>0</v>
      </c>
      <c r="J53" s="83">
        <f>IF(IF(H53="",0,H53)=0,0,(IF(H53&gt;0,IF(I53&gt;H53,0,H53-I53),IF(I53&gt;H53,H53-I53,0))))</f>
        <v>15000</v>
      </c>
      <c r="K53" s="120" t="str">
        <f t="shared" si="1"/>
        <v>00011103050050000120</v>
      </c>
      <c r="L53" s="84" t="str">
        <f>C53&amp;D53&amp;G53</f>
        <v>00011103050050000120</v>
      </c>
    </row>
    <row r="54" spans="1:12" ht="67.5">
      <c r="A54" s="100" t="s">
        <v>577</v>
      </c>
      <c r="B54" s="101" t="s">
        <v>6</v>
      </c>
      <c r="C54" s="102" t="s">
        <v>68</v>
      </c>
      <c r="D54" s="148" t="s">
        <v>578</v>
      </c>
      <c r="E54" s="149"/>
      <c r="F54" s="149"/>
      <c r="G54" s="150"/>
      <c r="H54" s="97">
        <v>9629100</v>
      </c>
      <c r="I54" s="103">
        <v>4012459.35</v>
      </c>
      <c r="J54" s="104">
        <v>5616640.65</v>
      </c>
      <c r="K54" s="119" t="str">
        <f t="shared" si="1"/>
        <v>00011105000000000120</v>
      </c>
      <c r="L54" s="106" t="s">
        <v>579</v>
      </c>
    </row>
    <row r="55" spans="1:12" ht="56.25">
      <c r="A55" s="100" t="s">
        <v>580</v>
      </c>
      <c r="B55" s="101" t="s">
        <v>6</v>
      </c>
      <c r="C55" s="102" t="s">
        <v>68</v>
      </c>
      <c r="D55" s="148" t="s">
        <v>581</v>
      </c>
      <c r="E55" s="149"/>
      <c r="F55" s="149"/>
      <c r="G55" s="150"/>
      <c r="H55" s="97">
        <v>8629100</v>
      </c>
      <c r="I55" s="103">
        <v>3514285.89</v>
      </c>
      <c r="J55" s="104">
        <v>5114814.11</v>
      </c>
      <c r="K55" s="119" t="str">
        <f t="shared" si="1"/>
        <v>00011105010000000120</v>
      </c>
      <c r="L55" s="106" t="s">
        <v>582</v>
      </c>
    </row>
    <row r="56" spans="1:12" s="85" customFormat="1" ht="78.75">
      <c r="A56" s="80" t="s">
        <v>583</v>
      </c>
      <c r="B56" s="79" t="s">
        <v>6</v>
      </c>
      <c r="C56" s="122" t="s">
        <v>68</v>
      </c>
      <c r="D56" s="151" t="s">
        <v>584</v>
      </c>
      <c r="E56" s="152"/>
      <c r="F56" s="152"/>
      <c r="G56" s="153"/>
      <c r="H56" s="81">
        <v>5629100</v>
      </c>
      <c r="I56" s="82">
        <v>1039258.98</v>
      </c>
      <c r="J56" s="83">
        <f>IF(IF(H56="",0,H56)=0,0,(IF(H56&gt;0,IF(I56&gt;H56,0,H56-I56),IF(I56&gt;H56,H56-I56,0))))</f>
        <v>4589841.02</v>
      </c>
      <c r="K56" s="120" t="str">
        <f t="shared" si="1"/>
        <v>00011105013050000120</v>
      </c>
      <c r="L56" s="84" t="str">
        <f>C56&amp;D56&amp;G56</f>
        <v>00011105013050000120</v>
      </c>
    </row>
    <row r="57" spans="1:12" s="85" customFormat="1" ht="67.5">
      <c r="A57" s="80" t="s">
        <v>585</v>
      </c>
      <c r="B57" s="79" t="s">
        <v>6</v>
      </c>
      <c r="C57" s="122" t="s">
        <v>68</v>
      </c>
      <c r="D57" s="151" t="s">
        <v>586</v>
      </c>
      <c r="E57" s="152"/>
      <c r="F57" s="152"/>
      <c r="G57" s="153"/>
      <c r="H57" s="81">
        <v>3000000</v>
      </c>
      <c r="I57" s="82">
        <v>2475026.91</v>
      </c>
      <c r="J57" s="83">
        <f>IF(IF(H57="",0,H57)=0,0,(IF(H57&gt;0,IF(I57&gt;H57,0,H57-I57),IF(I57&gt;H57,H57-I57,0))))</f>
        <v>524973.09</v>
      </c>
      <c r="K57" s="120" t="str">
        <f t="shared" si="1"/>
        <v>00011105013130000120</v>
      </c>
      <c r="L57" s="84" t="str">
        <f>C57&amp;D57&amp;G57</f>
        <v>00011105013130000120</v>
      </c>
    </row>
    <row r="58" spans="1:12" ht="33.75">
      <c r="A58" s="100" t="s">
        <v>587</v>
      </c>
      <c r="B58" s="101" t="s">
        <v>6</v>
      </c>
      <c r="C58" s="102" t="s">
        <v>68</v>
      </c>
      <c r="D58" s="148" t="s">
        <v>588</v>
      </c>
      <c r="E58" s="149"/>
      <c r="F58" s="149"/>
      <c r="G58" s="150"/>
      <c r="H58" s="97">
        <v>1000000</v>
      </c>
      <c r="I58" s="103">
        <v>498173.46</v>
      </c>
      <c r="J58" s="104">
        <v>501826.54</v>
      </c>
      <c r="K58" s="119" t="str">
        <f t="shared" si="1"/>
        <v>00011105070000000120</v>
      </c>
      <c r="L58" s="106" t="s">
        <v>589</v>
      </c>
    </row>
    <row r="59" spans="1:12" s="85" customFormat="1" ht="33.75">
      <c r="A59" s="80" t="s">
        <v>590</v>
      </c>
      <c r="B59" s="79" t="s">
        <v>6</v>
      </c>
      <c r="C59" s="122" t="s">
        <v>68</v>
      </c>
      <c r="D59" s="151" t="s">
        <v>591</v>
      </c>
      <c r="E59" s="152"/>
      <c r="F59" s="152"/>
      <c r="G59" s="153"/>
      <c r="H59" s="81">
        <v>1000000</v>
      </c>
      <c r="I59" s="82">
        <v>498173.46</v>
      </c>
      <c r="J59" s="83">
        <f>IF(IF(H59="",0,H59)=0,0,(IF(H59&gt;0,IF(I59&gt;H59,0,H59-I59),IF(I59&gt;H59,H59-I59,0))))</f>
        <v>501826.54</v>
      </c>
      <c r="K59" s="120" t="str">
        <f t="shared" si="1"/>
        <v>00011105075050000120</v>
      </c>
      <c r="L59" s="84" t="str">
        <f>C59&amp;D59&amp;G59</f>
        <v>00011105075050000120</v>
      </c>
    </row>
    <row r="60" spans="1:12" ht="33.75">
      <c r="A60" s="100" t="s">
        <v>592</v>
      </c>
      <c r="B60" s="101" t="s">
        <v>6</v>
      </c>
      <c r="C60" s="102" t="s">
        <v>68</v>
      </c>
      <c r="D60" s="148" t="s">
        <v>593</v>
      </c>
      <c r="E60" s="149"/>
      <c r="F60" s="149"/>
      <c r="G60" s="150"/>
      <c r="H60" s="97">
        <v>0</v>
      </c>
      <c r="I60" s="103">
        <v>-0.1</v>
      </c>
      <c r="J60" s="104">
        <v>0</v>
      </c>
      <c r="K60" s="119" t="str">
        <f t="shared" si="1"/>
        <v>00011105300000000120</v>
      </c>
      <c r="L60" s="106" t="s">
        <v>594</v>
      </c>
    </row>
    <row r="61" spans="1:12" ht="33.75">
      <c r="A61" s="100" t="s">
        <v>595</v>
      </c>
      <c r="B61" s="101" t="s">
        <v>6</v>
      </c>
      <c r="C61" s="102" t="s">
        <v>68</v>
      </c>
      <c r="D61" s="148" t="s">
        <v>596</v>
      </c>
      <c r="E61" s="149"/>
      <c r="F61" s="149"/>
      <c r="G61" s="150"/>
      <c r="H61" s="97">
        <v>0</v>
      </c>
      <c r="I61" s="103">
        <v>-0.1</v>
      </c>
      <c r="J61" s="104">
        <v>0</v>
      </c>
      <c r="K61" s="119" t="str">
        <f t="shared" si="1"/>
        <v>00011105320000000120</v>
      </c>
      <c r="L61" s="106" t="s">
        <v>597</v>
      </c>
    </row>
    <row r="62" spans="1:12" s="85" customFormat="1" ht="78.75">
      <c r="A62" s="80" t="s">
        <v>598</v>
      </c>
      <c r="B62" s="79" t="s">
        <v>6</v>
      </c>
      <c r="C62" s="122" t="s">
        <v>68</v>
      </c>
      <c r="D62" s="151" t="s">
        <v>599</v>
      </c>
      <c r="E62" s="152"/>
      <c r="F62" s="152"/>
      <c r="G62" s="153"/>
      <c r="H62" s="81">
        <v>0</v>
      </c>
      <c r="I62" s="82">
        <v>-0.1</v>
      </c>
      <c r="J62" s="83">
        <f>IF(IF(H62="",0,H62)=0,0,(IF(H62&gt;0,IF(I62&gt;H62,0,H62-I62),IF(I62&gt;H62,H62-I62,0))))</f>
        <v>0</v>
      </c>
      <c r="K62" s="120" t="str">
        <f t="shared" si="1"/>
        <v>00011105325050000120</v>
      </c>
      <c r="L62" s="84" t="str">
        <f>C62&amp;D62&amp;G62</f>
        <v>00011105325050000120</v>
      </c>
    </row>
    <row r="63" spans="1:12" ht="22.5">
      <c r="A63" s="100" t="s">
        <v>600</v>
      </c>
      <c r="B63" s="101" t="s">
        <v>6</v>
      </c>
      <c r="C63" s="102" t="s">
        <v>68</v>
      </c>
      <c r="D63" s="148" t="s">
        <v>601</v>
      </c>
      <c r="E63" s="149"/>
      <c r="F63" s="149"/>
      <c r="G63" s="150"/>
      <c r="H63" s="97">
        <v>48000</v>
      </c>
      <c r="I63" s="103">
        <v>28479.42</v>
      </c>
      <c r="J63" s="104">
        <v>20802.47</v>
      </c>
      <c r="K63" s="119" t="str">
        <f t="shared" si="1"/>
        <v>00011200000000000000</v>
      </c>
      <c r="L63" s="106" t="s">
        <v>602</v>
      </c>
    </row>
    <row r="64" spans="1:12" ht="12.75">
      <c r="A64" s="100" t="s">
        <v>603</v>
      </c>
      <c r="B64" s="101" t="s">
        <v>6</v>
      </c>
      <c r="C64" s="102" t="s">
        <v>68</v>
      </c>
      <c r="D64" s="148" t="s">
        <v>604</v>
      </c>
      <c r="E64" s="149"/>
      <c r="F64" s="149"/>
      <c r="G64" s="150"/>
      <c r="H64" s="97">
        <v>48000</v>
      </c>
      <c r="I64" s="103">
        <v>28479.42</v>
      </c>
      <c r="J64" s="104">
        <v>20802.47</v>
      </c>
      <c r="K64" s="119" t="str">
        <f t="shared" si="1"/>
        <v>00011201000010000120</v>
      </c>
      <c r="L64" s="106" t="s">
        <v>605</v>
      </c>
    </row>
    <row r="65" spans="1:12" s="85" customFormat="1" ht="22.5">
      <c r="A65" s="80" t="s">
        <v>606</v>
      </c>
      <c r="B65" s="79" t="s">
        <v>6</v>
      </c>
      <c r="C65" s="122" t="s">
        <v>68</v>
      </c>
      <c r="D65" s="151" t="s">
        <v>607</v>
      </c>
      <c r="E65" s="152"/>
      <c r="F65" s="152"/>
      <c r="G65" s="153"/>
      <c r="H65" s="81">
        <v>45000</v>
      </c>
      <c r="I65" s="82">
        <v>26515.09</v>
      </c>
      <c r="J65" s="83">
        <f>IF(IF(H65="",0,H65)=0,0,(IF(H65&gt;0,IF(I65&gt;H65,0,H65-I65),IF(I65&gt;H65,H65-I65,0))))</f>
        <v>18484.91</v>
      </c>
      <c r="K65" s="120" t="str">
        <f t="shared" si="1"/>
        <v>00011201010010000120</v>
      </c>
      <c r="L65" s="84" t="str">
        <f>C65&amp;D65&amp;G65</f>
        <v>00011201010010000120</v>
      </c>
    </row>
    <row r="66" spans="1:12" s="85" customFormat="1" ht="22.5">
      <c r="A66" s="80" t="s">
        <v>608</v>
      </c>
      <c r="B66" s="79" t="s">
        <v>6</v>
      </c>
      <c r="C66" s="122" t="s">
        <v>68</v>
      </c>
      <c r="D66" s="151" t="s">
        <v>609</v>
      </c>
      <c r="E66" s="152"/>
      <c r="F66" s="152"/>
      <c r="G66" s="153"/>
      <c r="H66" s="81">
        <v>0</v>
      </c>
      <c r="I66" s="82">
        <v>1281.89</v>
      </c>
      <c r="J66" s="83">
        <f>IF(IF(H66="",0,H66)=0,0,(IF(H66&gt;0,IF(I66&gt;H66,0,H66-I66),IF(I66&gt;H66,H66-I66,0))))</f>
        <v>0</v>
      </c>
      <c r="K66" s="120" t="str">
        <f t="shared" si="1"/>
        <v>00011201030010000120</v>
      </c>
      <c r="L66" s="84" t="str">
        <f>C66&amp;D66&amp;G66</f>
        <v>00011201030010000120</v>
      </c>
    </row>
    <row r="67" spans="1:12" ht="22.5">
      <c r="A67" s="100" t="s">
        <v>610</v>
      </c>
      <c r="B67" s="101" t="s">
        <v>6</v>
      </c>
      <c r="C67" s="102" t="s">
        <v>68</v>
      </c>
      <c r="D67" s="148" t="s">
        <v>611</v>
      </c>
      <c r="E67" s="149"/>
      <c r="F67" s="149"/>
      <c r="G67" s="150"/>
      <c r="H67" s="97">
        <v>3000</v>
      </c>
      <c r="I67" s="103">
        <v>682.44</v>
      </c>
      <c r="J67" s="104">
        <v>2317.56</v>
      </c>
      <c r="K67" s="119" t="str">
        <f t="shared" si="1"/>
        <v>00011201040010000120</v>
      </c>
      <c r="L67" s="106" t="s">
        <v>612</v>
      </c>
    </row>
    <row r="68" spans="1:12" s="85" customFormat="1" ht="12.75">
      <c r="A68" s="80" t="s">
        <v>613</v>
      </c>
      <c r="B68" s="79" t="s">
        <v>6</v>
      </c>
      <c r="C68" s="122" t="s">
        <v>68</v>
      </c>
      <c r="D68" s="151" t="s">
        <v>614</v>
      </c>
      <c r="E68" s="152"/>
      <c r="F68" s="152"/>
      <c r="G68" s="153"/>
      <c r="H68" s="81">
        <v>3000</v>
      </c>
      <c r="I68" s="82">
        <v>682.44</v>
      </c>
      <c r="J68" s="83">
        <f>IF(IF(H68="",0,H68)=0,0,(IF(H68&gt;0,IF(I68&gt;H68,0,H68-I68),IF(I68&gt;H68,H68-I68,0))))</f>
        <v>2317.56</v>
      </c>
      <c r="K68" s="120" t="str">
        <f t="shared" si="1"/>
        <v>00011201041010000120</v>
      </c>
      <c r="L68" s="84" t="str">
        <f>C68&amp;D68&amp;G68</f>
        <v>00011201041010000120</v>
      </c>
    </row>
    <row r="69" spans="1:12" ht="22.5">
      <c r="A69" s="100" t="s">
        <v>615</v>
      </c>
      <c r="B69" s="101" t="s">
        <v>6</v>
      </c>
      <c r="C69" s="102" t="s">
        <v>68</v>
      </c>
      <c r="D69" s="148" t="s">
        <v>616</v>
      </c>
      <c r="E69" s="149"/>
      <c r="F69" s="149"/>
      <c r="G69" s="150"/>
      <c r="H69" s="97">
        <v>0</v>
      </c>
      <c r="I69" s="103">
        <v>179676</v>
      </c>
      <c r="J69" s="104">
        <v>0</v>
      </c>
      <c r="K69" s="119" t="str">
        <f t="shared" si="1"/>
        <v>00011300000000000000</v>
      </c>
      <c r="L69" s="106" t="s">
        <v>617</v>
      </c>
    </row>
    <row r="70" spans="1:12" ht="12.75">
      <c r="A70" s="100" t="s">
        <v>618</v>
      </c>
      <c r="B70" s="101" t="s">
        <v>6</v>
      </c>
      <c r="C70" s="102" t="s">
        <v>68</v>
      </c>
      <c r="D70" s="148" t="s">
        <v>619</v>
      </c>
      <c r="E70" s="149"/>
      <c r="F70" s="149"/>
      <c r="G70" s="150"/>
      <c r="H70" s="97">
        <v>0</v>
      </c>
      <c r="I70" s="103">
        <v>179676</v>
      </c>
      <c r="J70" s="104">
        <v>0</v>
      </c>
      <c r="K70" s="119" t="str">
        <f t="shared" si="1"/>
        <v>00011302000000000130</v>
      </c>
      <c r="L70" s="106" t="s">
        <v>620</v>
      </c>
    </row>
    <row r="71" spans="1:12" ht="12.75">
      <c r="A71" s="100" t="s">
        <v>621</v>
      </c>
      <c r="B71" s="101" t="s">
        <v>6</v>
      </c>
      <c r="C71" s="102" t="s">
        <v>68</v>
      </c>
      <c r="D71" s="148" t="s">
        <v>622</v>
      </c>
      <c r="E71" s="149"/>
      <c r="F71" s="149"/>
      <c r="G71" s="150"/>
      <c r="H71" s="97">
        <v>0</v>
      </c>
      <c r="I71" s="103">
        <v>179676</v>
      </c>
      <c r="J71" s="104">
        <v>0</v>
      </c>
      <c r="K71" s="119" t="str">
        <f t="shared" si="1"/>
        <v>00011302990000000130</v>
      </c>
      <c r="L71" s="106" t="s">
        <v>623</v>
      </c>
    </row>
    <row r="72" spans="1:12" s="85" customFormat="1" ht="22.5">
      <c r="A72" s="80" t="s">
        <v>624</v>
      </c>
      <c r="B72" s="79" t="s">
        <v>6</v>
      </c>
      <c r="C72" s="122" t="s">
        <v>68</v>
      </c>
      <c r="D72" s="151" t="s">
        <v>625</v>
      </c>
      <c r="E72" s="152"/>
      <c r="F72" s="152"/>
      <c r="G72" s="153"/>
      <c r="H72" s="81">
        <v>0</v>
      </c>
      <c r="I72" s="82">
        <v>179676</v>
      </c>
      <c r="J72" s="83">
        <f>IF(IF(H72="",0,H72)=0,0,(IF(H72&gt;0,IF(I72&gt;H72,0,H72-I72),IF(I72&gt;H72,H72-I72,0))))</f>
        <v>0</v>
      </c>
      <c r="K72" s="120" t="str">
        <f t="shared" si="1"/>
        <v>00011302995050000130</v>
      </c>
      <c r="L72" s="84" t="str">
        <f>C72&amp;D72&amp;G72</f>
        <v>00011302995050000130</v>
      </c>
    </row>
    <row r="73" spans="1:12" ht="22.5">
      <c r="A73" s="100" t="s">
        <v>626</v>
      </c>
      <c r="B73" s="101" t="s">
        <v>6</v>
      </c>
      <c r="C73" s="102" t="s">
        <v>68</v>
      </c>
      <c r="D73" s="148" t="s">
        <v>627</v>
      </c>
      <c r="E73" s="149"/>
      <c r="F73" s="149"/>
      <c r="G73" s="150"/>
      <c r="H73" s="97">
        <v>1400000</v>
      </c>
      <c r="I73" s="103">
        <v>1535258.88</v>
      </c>
      <c r="J73" s="104">
        <v>88293.17</v>
      </c>
      <c r="K73" s="119" t="str">
        <f t="shared" si="1"/>
        <v>00011400000000000000</v>
      </c>
      <c r="L73" s="106" t="s">
        <v>628</v>
      </c>
    </row>
    <row r="74" spans="1:12" ht="67.5">
      <c r="A74" s="100" t="s">
        <v>629</v>
      </c>
      <c r="B74" s="101" t="s">
        <v>6</v>
      </c>
      <c r="C74" s="102" t="s">
        <v>68</v>
      </c>
      <c r="D74" s="148" t="s">
        <v>630</v>
      </c>
      <c r="E74" s="149"/>
      <c r="F74" s="149"/>
      <c r="G74" s="150"/>
      <c r="H74" s="97">
        <v>300000</v>
      </c>
      <c r="I74" s="103">
        <v>245042</v>
      </c>
      <c r="J74" s="104">
        <v>54958</v>
      </c>
      <c r="K74" s="119" t="str">
        <f t="shared" si="1"/>
        <v>00011402000000000000</v>
      </c>
      <c r="L74" s="106" t="s">
        <v>631</v>
      </c>
    </row>
    <row r="75" spans="1:12" ht="78.75">
      <c r="A75" s="100" t="s">
        <v>632</v>
      </c>
      <c r="B75" s="101" t="s">
        <v>6</v>
      </c>
      <c r="C75" s="102" t="s">
        <v>68</v>
      </c>
      <c r="D75" s="148" t="s">
        <v>633</v>
      </c>
      <c r="E75" s="149"/>
      <c r="F75" s="149"/>
      <c r="G75" s="150"/>
      <c r="H75" s="97">
        <v>300000</v>
      </c>
      <c r="I75" s="103">
        <v>245042</v>
      </c>
      <c r="J75" s="104">
        <v>54958</v>
      </c>
      <c r="K75" s="119" t="str">
        <f t="shared" si="1"/>
        <v>00011402050050000410</v>
      </c>
      <c r="L75" s="106" t="s">
        <v>634</v>
      </c>
    </row>
    <row r="76" spans="1:12" s="85" customFormat="1" ht="67.5">
      <c r="A76" s="80" t="s">
        <v>635</v>
      </c>
      <c r="B76" s="79" t="s">
        <v>6</v>
      </c>
      <c r="C76" s="122" t="s">
        <v>68</v>
      </c>
      <c r="D76" s="151" t="s">
        <v>636</v>
      </c>
      <c r="E76" s="152"/>
      <c r="F76" s="152"/>
      <c r="G76" s="153"/>
      <c r="H76" s="81">
        <v>300000</v>
      </c>
      <c r="I76" s="82">
        <v>245042</v>
      </c>
      <c r="J76" s="83">
        <f>IF(IF(H76="",0,H76)=0,0,(IF(H76&gt;0,IF(I76&gt;H76,0,H76-I76),IF(I76&gt;H76,H76-I76,0))))</f>
        <v>54958</v>
      </c>
      <c r="K76" s="120" t="str">
        <f t="shared" si="1"/>
        <v>00011402053050000410</v>
      </c>
      <c r="L76" s="84" t="str">
        <f>C76&amp;D76&amp;G76</f>
        <v>00011402053050000410</v>
      </c>
    </row>
    <row r="77" spans="1:12" ht="22.5">
      <c r="A77" s="100" t="s">
        <v>637</v>
      </c>
      <c r="B77" s="101" t="s">
        <v>6</v>
      </c>
      <c r="C77" s="102" t="s">
        <v>68</v>
      </c>
      <c r="D77" s="148" t="s">
        <v>638</v>
      </c>
      <c r="E77" s="149"/>
      <c r="F77" s="149"/>
      <c r="G77" s="150"/>
      <c r="H77" s="97">
        <v>1100000</v>
      </c>
      <c r="I77" s="103">
        <v>1290216.88</v>
      </c>
      <c r="J77" s="104">
        <v>33335.17</v>
      </c>
      <c r="K77" s="119" t="str">
        <f t="shared" si="1"/>
        <v>00011406000000000430</v>
      </c>
      <c r="L77" s="106" t="s">
        <v>639</v>
      </c>
    </row>
    <row r="78" spans="1:12" ht="33.75">
      <c r="A78" s="100" t="s">
        <v>640</v>
      </c>
      <c r="B78" s="101" t="s">
        <v>6</v>
      </c>
      <c r="C78" s="102" t="s">
        <v>68</v>
      </c>
      <c r="D78" s="148" t="s">
        <v>641</v>
      </c>
      <c r="E78" s="149"/>
      <c r="F78" s="149"/>
      <c r="G78" s="150"/>
      <c r="H78" s="97">
        <v>1100000</v>
      </c>
      <c r="I78" s="103">
        <v>1290216.88</v>
      </c>
      <c r="J78" s="104">
        <v>33335.17</v>
      </c>
      <c r="K78" s="119" t="str">
        <f t="shared" si="1"/>
        <v>00011406010000000430</v>
      </c>
      <c r="L78" s="106" t="s">
        <v>642</v>
      </c>
    </row>
    <row r="79" spans="1:12" s="85" customFormat="1" ht="56.25">
      <c r="A79" s="80" t="s">
        <v>643</v>
      </c>
      <c r="B79" s="79" t="s">
        <v>6</v>
      </c>
      <c r="C79" s="122" t="s">
        <v>68</v>
      </c>
      <c r="D79" s="151" t="s">
        <v>644</v>
      </c>
      <c r="E79" s="152"/>
      <c r="F79" s="152"/>
      <c r="G79" s="153"/>
      <c r="H79" s="81">
        <v>100000</v>
      </c>
      <c r="I79" s="82">
        <v>323552.05</v>
      </c>
      <c r="J79" s="83">
        <f>IF(IF(H79="",0,H79)=0,0,(IF(H79&gt;0,IF(I79&gt;H79,0,H79-I79),IF(I79&gt;H79,H79-I79,0))))</f>
        <v>0</v>
      </c>
      <c r="K79" s="120" t="str">
        <f t="shared" si="1"/>
        <v>00011406013050000430</v>
      </c>
      <c r="L79" s="84" t="str">
        <f>C79&amp;D79&amp;G79</f>
        <v>00011406013050000430</v>
      </c>
    </row>
    <row r="80" spans="1:12" s="85" customFormat="1" ht="45">
      <c r="A80" s="80" t="s">
        <v>645</v>
      </c>
      <c r="B80" s="79" t="s">
        <v>6</v>
      </c>
      <c r="C80" s="122" t="s">
        <v>68</v>
      </c>
      <c r="D80" s="151" t="s">
        <v>646</v>
      </c>
      <c r="E80" s="152"/>
      <c r="F80" s="152"/>
      <c r="G80" s="153"/>
      <c r="H80" s="81">
        <v>1000000</v>
      </c>
      <c r="I80" s="82">
        <v>966664.83</v>
      </c>
      <c r="J80" s="83">
        <f>IF(IF(H80="",0,H80)=0,0,(IF(H80&gt;0,IF(I80&gt;H80,0,H80-I80),IF(I80&gt;H80,H80-I80,0))))</f>
        <v>33335.17</v>
      </c>
      <c r="K80" s="120" t="str">
        <f t="shared" si="1"/>
        <v>00011406013130000430</v>
      </c>
      <c r="L80" s="84" t="str">
        <f>C80&amp;D80&amp;G80</f>
        <v>00011406013130000430</v>
      </c>
    </row>
    <row r="81" spans="1:12" ht="12.75">
      <c r="A81" s="100" t="s">
        <v>647</v>
      </c>
      <c r="B81" s="101" t="s">
        <v>6</v>
      </c>
      <c r="C81" s="102" t="s">
        <v>68</v>
      </c>
      <c r="D81" s="148" t="s">
        <v>648</v>
      </c>
      <c r="E81" s="149"/>
      <c r="F81" s="149"/>
      <c r="G81" s="150"/>
      <c r="H81" s="97">
        <v>108500</v>
      </c>
      <c r="I81" s="103">
        <v>1455647.32</v>
      </c>
      <c r="J81" s="104">
        <v>41000</v>
      </c>
      <c r="K81" s="119" t="str">
        <f aca="true" t="shared" si="2" ref="K81:K112">C81&amp;D81&amp;G81</f>
        <v>00011600000000000000</v>
      </c>
      <c r="L81" s="106" t="s">
        <v>649</v>
      </c>
    </row>
    <row r="82" spans="1:12" ht="33.75">
      <c r="A82" s="100" t="s">
        <v>650</v>
      </c>
      <c r="B82" s="101" t="s">
        <v>6</v>
      </c>
      <c r="C82" s="102" t="s">
        <v>68</v>
      </c>
      <c r="D82" s="148" t="s">
        <v>651</v>
      </c>
      <c r="E82" s="149"/>
      <c r="F82" s="149"/>
      <c r="G82" s="150"/>
      <c r="H82" s="97">
        <v>71000</v>
      </c>
      <c r="I82" s="103">
        <v>334451.02</v>
      </c>
      <c r="J82" s="104">
        <v>41000</v>
      </c>
      <c r="K82" s="119" t="str">
        <f t="shared" si="2"/>
        <v>00011601000010000140</v>
      </c>
      <c r="L82" s="106" t="s">
        <v>652</v>
      </c>
    </row>
    <row r="83" spans="1:12" ht="67.5">
      <c r="A83" s="100" t="s">
        <v>653</v>
      </c>
      <c r="B83" s="101" t="s">
        <v>6</v>
      </c>
      <c r="C83" s="102" t="s">
        <v>68</v>
      </c>
      <c r="D83" s="148" t="s">
        <v>654</v>
      </c>
      <c r="E83" s="149"/>
      <c r="F83" s="149"/>
      <c r="G83" s="150"/>
      <c r="H83" s="97">
        <v>0</v>
      </c>
      <c r="I83" s="103">
        <v>10000</v>
      </c>
      <c r="J83" s="104">
        <v>0</v>
      </c>
      <c r="K83" s="119" t="str">
        <f t="shared" si="2"/>
        <v>00011601060010000140</v>
      </c>
      <c r="L83" s="106" t="s">
        <v>655</v>
      </c>
    </row>
    <row r="84" spans="1:12" s="85" customFormat="1" ht="90">
      <c r="A84" s="80" t="s">
        <v>656</v>
      </c>
      <c r="B84" s="79" t="s">
        <v>6</v>
      </c>
      <c r="C84" s="122" t="s">
        <v>68</v>
      </c>
      <c r="D84" s="151" t="s">
        <v>657</v>
      </c>
      <c r="E84" s="152"/>
      <c r="F84" s="152"/>
      <c r="G84" s="153"/>
      <c r="H84" s="81">
        <v>0</v>
      </c>
      <c r="I84" s="82">
        <v>10000</v>
      </c>
      <c r="J84" s="83">
        <f>IF(IF(H84="",0,H84)=0,0,(IF(H84&gt;0,IF(I84&gt;H84,0,H84-I84),IF(I84&gt;H84,H84-I84,0))))</f>
        <v>0</v>
      </c>
      <c r="K84" s="120" t="str">
        <f t="shared" si="2"/>
        <v>00011601063010000140</v>
      </c>
      <c r="L84" s="84" t="str">
        <f>C84&amp;D84&amp;G84</f>
        <v>00011601063010000140</v>
      </c>
    </row>
    <row r="85" spans="1:12" ht="45">
      <c r="A85" s="100" t="s">
        <v>658</v>
      </c>
      <c r="B85" s="101" t="s">
        <v>6</v>
      </c>
      <c r="C85" s="102" t="s">
        <v>68</v>
      </c>
      <c r="D85" s="148" t="s">
        <v>659</v>
      </c>
      <c r="E85" s="149"/>
      <c r="F85" s="149"/>
      <c r="G85" s="150"/>
      <c r="H85" s="97">
        <v>71000</v>
      </c>
      <c r="I85" s="103">
        <v>32000</v>
      </c>
      <c r="J85" s="104">
        <v>41000</v>
      </c>
      <c r="K85" s="119" t="str">
        <f t="shared" si="2"/>
        <v>00011601070010000140</v>
      </c>
      <c r="L85" s="106" t="s">
        <v>660</v>
      </c>
    </row>
    <row r="86" spans="1:12" s="85" customFormat="1" ht="67.5">
      <c r="A86" s="80" t="s">
        <v>661</v>
      </c>
      <c r="B86" s="79" t="s">
        <v>6</v>
      </c>
      <c r="C86" s="122" t="s">
        <v>68</v>
      </c>
      <c r="D86" s="151" t="s">
        <v>662</v>
      </c>
      <c r="E86" s="152"/>
      <c r="F86" s="152"/>
      <c r="G86" s="153"/>
      <c r="H86" s="81">
        <v>0</v>
      </c>
      <c r="I86" s="82">
        <v>2000</v>
      </c>
      <c r="J86" s="83">
        <f>IF(IF(H86="",0,H86)=0,0,(IF(H86&gt;0,IF(I86&gt;H86,0,H86-I86),IF(I86&gt;H86,H86-I86,0))))</f>
        <v>0</v>
      </c>
      <c r="K86" s="120" t="str">
        <f t="shared" si="2"/>
        <v>00011601073010000140</v>
      </c>
      <c r="L86" s="84" t="str">
        <f>C86&amp;D86&amp;G86</f>
        <v>00011601073010000140</v>
      </c>
    </row>
    <row r="87" spans="1:12" s="85" customFormat="1" ht="56.25">
      <c r="A87" s="80" t="s">
        <v>663</v>
      </c>
      <c r="B87" s="79" t="s">
        <v>6</v>
      </c>
      <c r="C87" s="122" t="s">
        <v>68</v>
      </c>
      <c r="D87" s="151" t="s">
        <v>664</v>
      </c>
      <c r="E87" s="152"/>
      <c r="F87" s="152"/>
      <c r="G87" s="153"/>
      <c r="H87" s="81">
        <v>71000</v>
      </c>
      <c r="I87" s="82">
        <v>30000</v>
      </c>
      <c r="J87" s="83">
        <f>IF(IF(H87="",0,H87)=0,0,(IF(H87&gt;0,IF(I87&gt;H87,0,H87-I87),IF(I87&gt;H87,H87-I87,0))))</f>
        <v>41000</v>
      </c>
      <c r="K87" s="120" t="str">
        <f t="shared" si="2"/>
        <v>00011601074010000140</v>
      </c>
      <c r="L87" s="84" t="str">
        <f>C87&amp;D87&amp;G87</f>
        <v>00011601074010000140</v>
      </c>
    </row>
    <row r="88" spans="1:12" ht="45">
      <c r="A88" s="100" t="s">
        <v>665</v>
      </c>
      <c r="B88" s="101" t="s">
        <v>6</v>
      </c>
      <c r="C88" s="102" t="s">
        <v>68</v>
      </c>
      <c r="D88" s="148" t="s">
        <v>666</v>
      </c>
      <c r="E88" s="149"/>
      <c r="F88" s="149"/>
      <c r="G88" s="150"/>
      <c r="H88" s="97">
        <v>0</v>
      </c>
      <c r="I88" s="103">
        <v>1500</v>
      </c>
      <c r="J88" s="104">
        <v>0</v>
      </c>
      <c r="K88" s="119" t="str">
        <f t="shared" si="2"/>
        <v>00011601110010000140</v>
      </c>
      <c r="L88" s="106" t="s">
        <v>667</v>
      </c>
    </row>
    <row r="89" spans="1:12" s="85" customFormat="1" ht="67.5">
      <c r="A89" s="80" t="s">
        <v>668</v>
      </c>
      <c r="B89" s="79" t="s">
        <v>6</v>
      </c>
      <c r="C89" s="122" t="s">
        <v>68</v>
      </c>
      <c r="D89" s="151" t="s">
        <v>669</v>
      </c>
      <c r="E89" s="152"/>
      <c r="F89" s="152"/>
      <c r="G89" s="153"/>
      <c r="H89" s="81">
        <v>0</v>
      </c>
      <c r="I89" s="82">
        <v>1500</v>
      </c>
      <c r="J89" s="83">
        <f>IF(IF(H89="",0,H89)=0,0,(IF(H89&gt;0,IF(I89&gt;H89,0,H89-I89),IF(I89&gt;H89,H89-I89,0))))</f>
        <v>0</v>
      </c>
      <c r="K89" s="120" t="str">
        <f t="shared" si="2"/>
        <v>00011601113010000140</v>
      </c>
      <c r="L89" s="84" t="str">
        <f>C89&amp;D89&amp;G89</f>
        <v>00011601113010000140</v>
      </c>
    </row>
    <row r="90" spans="1:12" ht="45">
      <c r="A90" s="100" t="s">
        <v>670</v>
      </c>
      <c r="B90" s="101" t="s">
        <v>6</v>
      </c>
      <c r="C90" s="102" t="s">
        <v>68</v>
      </c>
      <c r="D90" s="148" t="s">
        <v>671</v>
      </c>
      <c r="E90" s="149"/>
      <c r="F90" s="149"/>
      <c r="G90" s="150"/>
      <c r="H90" s="97">
        <v>0</v>
      </c>
      <c r="I90" s="103">
        <v>1500</v>
      </c>
      <c r="J90" s="104">
        <v>0</v>
      </c>
      <c r="K90" s="119" t="str">
        <f t="shared" si="2"/>
        <v>00011601130010000140</v>
      </c>
      <c r="L90" s="106" t="s">
        <v>672</v>
      </c>
    </row>
    <row r="91" spans="1:12" s="85" customFormat="1" ht="67.5">
      <c r="A91" s="80" t="s">
        <v>673</v>
      </c>
      <c r="B91" s="79" t="s">
        <v>6</v>
      </c>
      <c r="C91" s="122" t="s">
        <v>68</v>
      </c>
      <c r="D91" s="151" t="s">
        <v>674</v>
      </c>
      <c r="E91" s="152"/>
      <c r="F91" s="152"/>
      <c r="G91" s="153"/>
      <c r="H91" s="81">
        <v>0</v>
      </c>
      <c r="I91" s="82">
        <v>1500</v>
      </c>
      <c r="J91" s="83">
        <f>IF(IF(H91="",0,H91)=0,0,(IF(H91&gt;0,IF(I91&gt;H91,0,H91-I91),IF(I91&gt;H91,H91-I91,0))))</f>
        <v>0</v>
      </c>
      <c r="K91" s="120" t="str">
        <f t="shared" si="2"/>
        <v>00011601133010000140</v>
      </c>
      <c r="L91" s="84" t="str">
        <f>C91&amp;D91&amp;G91</f>
        <v>00011601133010000140</v>
      </c>
    </row>
    <row r="92" spans="1:12" ht="56.25">
      <c r="A92" s="100" t="s">
        <v>675</v>
      </c>
      <c r="B92" s="101" t="s">
        <v>6</v>
      </c>
      <c r="C92" s="102" t="s">
        <v>68</v>
      </c>
      <c r="D92" s="148" t="s">
        <v>676</v>
      </c>
      <c r="E92" s="149"/>
      <c r="F92" s="149"/>
      <c r="G92" s="150"/>
      <c r="H92" s="97">
        <v>0</v>
      </c>
      <c r="I92" s="103">
        <v>1200</v>
      </c>
      <c r="J92" s="104">
        <v>0</v>
      </c>
      <c r="K92" s="119" t="str">
        <f t="shared" si="2"/>
        <v>00011601140010000140</v>
      </c>
      <c r="L92" s="106" t="s">
        <v>677</v>
      </c>
    </row>
    <row r="93" spans="1:12" s="85" customFormat="1" ht="78.75">
      <c r="A93" s="80" t="s">
        <v>678</v>
      </c>
      <c r="B93" s="79" t="s">
        <v>6</v>
      </c>
      <c r="C93" s="122" t="s">
        <v>68</v>
      </c>
      <c r="D93" s="151" t="s">
        <v>679</v>
      </c>
      <c r="E93" s="152"/>
      <c r="F93" s="152"/>
      <c r="G93" s="153"/>
      <c r="H93" s="81">
        <v>0</v>
      </c>
      <c r="I93" s="82">
        <v>1200</v>
      </c>
      <c r="J93" s="83">
        <f>IF(IF(H93="",0,H93)=0,0,(IF(H93&gt;0,IF(I93&gt;H93,0,H93-I93),IF(I93&gt;H93,H93-I93,0))))</f>
        <v>0</v>
      </c>
      <c r="K93" s="120" t="str">
        <f t="shared" si="2"/>
        <v>00011601143010000140</v>
      </c>
      <c r="L93" s="84" t="str">
        <f>C93&amp;D93&amp;G93</f>
        <v>00011601143010000140</v>
      </c>
    </row>
    <row r="94" spans="1:12" ht="56.25">
      <c r="A94" s="100" t="s">
        <v>680</v>
      </c>
      <c r="B94" s="101" t="s">
        <v>6</v>
      </c>
      <c r="C94" s="102" t="s">
        <v>68</v>
      </c>
      <c r="D94" s="148" t="s">
        <v>681</v>
      </c>
      <c r="E94" s="149"/>
      <c r="F94" s="149"/>
      <c r="G94" s="150"/>
      <c r="H94" s="97">
        <v>0</v>
      </c>
      <c r="I94" s="103">
        <v>11300</v>
      </c>
      <c r="J94" s="104">
        <v>0</v>
      </c>
      <c r="K94" s="119" t="str">
        <f t="shared" si="2"/>
        <v>00011601150010000140</v>
      </c>
      <c r="L94" s="106" t="s">
        <v>682</v>
      </c>
    </row>
    <row r="95" spans="1:12" s="85" customFormat="1" ht="90">
      <c r="A95" s="80" t="s">
        <v>683</v>
      </c>
      <c r="B95" s="79" t="s">
        <v>6</v>
      </c>
      <c r="C95" s="122" t="s">
        <v>68</v>
      </c>
      <c r="D95" s="151" t="s">
        <v>684</v>
      </c>
      <c r="E95" s="152"/>
      <c r="F95" s="152"/>
      <c r="G95" s="153"/>
      <c r="H95" s="81">
        <v>0</v>
      </c>
      <c r="I95" s="82">
        <v>11300</v>
      </c>
      <c r="J95" s="83">
        <f>IF(IF(H95="",0,H95)=0,0,(IF(H95&gt;0,IF(I95&gt;H95,0,H95-I95),IF(I95&gt;H95,H95-I95,0))))</f>
        <v>0</v>
      </c>
      <c r="K95" s="120" t="str">
        <f t="shared" si="2"/>
        <v>00011601153010000140</v>
      </c>
      <c r="L95" s="84" t="str">
        <f>C95&amp;D95&amp;G95</f>
        <v>00011601153010000140</v>
      </c>
    </row>
    <row r="96" spans="1:12" ht="45">
      <c r="A96" s="100" t="s">
        <v>685</v>
      </c>
      <c r="B96" s="101" t="s">
        <v>6</v>
      </c>
      <c r="C96" s="102" t="s">
        <v>68</v>
      </c>
      <c r="D96" s="148" t="s">
        <v>686</v>
      </c>
      <c r="E96" s="149"/>
      <c r="F96" s="149"/>
      <c r="G96" s="150"/>
      <c r="H96" s="97">
        <v>0</v>
      </c>
      <c r="I96" s="103">
        <v>184800</v>
      </c>
      <c r="J96" s="104">
        <v>0</v>
      </c>
      <c r="K96" s="119" t="str">
        <f t="shared" si="2"/>
        <v>00011601190010000140</v>
      </c>
      <c r="L96" s="106" t="s">
        <v>687</v>
      </c>
    </row>
    <row r="97" spans="1:12" s="85" customFormat="1" ht="67.5">
      <c r="A97" s="80" t="s">
        <v>688</v>
      </c>
      <c r="B97" s="79" t="s">
        <v>6</v>
      </c>
      <c r="C97" s="122" t="s">
        <v>68</v>
      </c>
      <c r="D97" s="151" t="s">
        <v>689</v>
      </c>
      <c r="E97" s="152"/>
      <c r="F97" s="152"/>
      <c r="G97" s="153"/>
      <c r="H97" s="81">
        <v>0</v>
      </c>
      <c r="I97" s="82">
        <v>184800</v>
      </c>
      <c r="J97" s="83">
        <f>IF(IF(H97="",0,H97)=0,0,(IF(H97&gt;0,IF(I97&gt;H97,0,H97-I97),IF(I97&gt;H97,H97-I97,0))))</f>
        <v>0</v>
      </c>
      <c r="K97" s="120" t="str">
        <f t="shared" si="2"/>
        <v>00011601193010000140</v>
      </c>
      <c r="L97" s="84" t="str">
        <f>C97&amp;D97&amp;G97</f>
        <v>00011601193010000140</v>
      </c>
    </row>
    <row r="98" spans="1:12" ht="56.25">
      <c r="A98" s="100" t="s">
        <v>690</v>
      </c>
      <c r="B98" s="101" t="s">
        <v>6</v>
      </c>
      <c r="C98" s="102" t="s">
        <v>68</v>
      </c>
      <c r="D98" s="148" t="s">
        <v>691</v>
      </c>
      <c r="E98" s="149"/>
      <c r="F98" s="149"/>
      <c r="G98" s="150"/>
      <c r="H98" s="97">
        <v>0</v>
      </c>
      <c r="I98" s="103">
        <v>92151.02</v>
      </c>
      <c r="J98" s="104">
        <v>0</v>
      </c>
      <c r="K98" s="119" t="str">
        <f t="shared" si="2"/>
        <v>00011601200010000140</v>
      </c>
      <c r="L98" s="106" t="s">
        <v>692</v>
      </c>
    </row>
    <row r="99" spans="1:12" s="85" customFormat="1" ht="78.75">
      <c r="A99" s="80" t="s">
        <v>693</v>
      </c>
      <c r="B99" s="79" t="s">
        <v>6</v>
      </c>
      <c r="C99" s="122" t="s">
        <v>68</v>
      </c>
      <c r="D99" s="151" t="s">
        <v>694</v>
      </c>
      <c r="E99" s="152"/>
      <c r="F99" s="152"/>
      <c r="G99" s="153"/>
      <c r="H99" s="81">
        <v>0</v>
      </c>
      <c r="I99" s="82">
        <v>92151.02</v>
      </c>
      <c r="J99" s="83">
        <f>IF(IF(H99="",0,H99)=0,0,(IF(H99&gt;0,IF(I99&gt;H99,0,H99-I99),IF(I99&gt;H99,H99-I99,0))))</f>
        <v>0</v>
      </c>
      <c r="K99" s="120" t="str">
        <f t="shared" si="2"/>
        <v>00011601203010000140</v>
      </c>
      <c r="L99" s="84" t="str">
        <f>C99&amp;D99&amp;G99</f>
        <v>00011601203010000140</v>
      </c>
    </row>
    <row r="100" spans="1:12" ht="22.5">
      <c r="A100" s="100" t="s">
        <v>695</v>
      </c>
      <c r="B100" s="101" t="s">
        <v>6</v>
      </c>
      <c r="C100" s="102" t="s">
        <v>68</v>
      </c>
      <c r="D100" s="148" t="s">
        <v>696</v>
      </c>
      <c r="E100" s="149"/>
      <c r="F100" s="149"/>
      <c r="G100" s="150"/>
      <c r="H100" s="97">
        <v>30000</v>
      </c>
      <c r="I100" s="103">
        <v>1089703.57</v>
      </c>
      <c r="J100" s="104">
        <v>0</v>
      </c>
      <c r="K100" s="119" t="str">
        <f t="shared" si="2"/>
        <v>00011610000000000140</v>
      </c>
      <c r="L100" s="106" t="s">
        <v>697</v>
      </c>
    </row>
    <row r="101" spans="1:12" ht="56.25">
      <c r="A101" s="100" t="s">
        <v>698</v>
      </c>
      <c r="B101" s="101" t="s">
        <v>6</v>
      </c>
      <c r="C101" s="102" t="s">
        <v>68</v>
      </c>
      <c r="D101" s="148" t="s">
        <v>699</v>
      </c>
      <c r="E101" s="149"/>
      <c r="F101" s="149"/>
      <c r="G101" s="150"/>
      <c r="H101" s="97">
        <v>30000</v>
      </c>
      <c r="I101" s="103">
        <v>1089703.57</v>
      </c>
      <c r="J101" s="104">
        <v>0</v>
      </c>
      <c r="K101" s="119" t="str">
        <f t="shared" si="2"/>
        <v>00011610120000000140</v>
      </c>
      <c r="L101" s="106" t="s">
        <v>700</v>
      </c>
    </row>
    <row r="102" spans="1:12" s="85" customFormat="1" ht="56.25">
      <c r="A102" s="80" t="s">
        <v>701</v>
      </c>
      <c r="B102" s="79" t="s">
        <v>6</v>
      </c>
      <c r="C102" s="122" t="s">
        <v>68</v>
      </c>
      <c r="D102" s="151" t="s">
        <v>702</v>
      </c>
      <c r="E102" s="152"/>
      <c r="F102" s="152"/>
      <c r="G102" s="153"/>
      <c r="H102" s="81">
        <v>30000</v>
      </c>
      <c r="I102" s="82">
        <v>1082389.26</v>
      </c>
      <c r="J102" s="83">
        <f>IF(IF(H102="",0,H102)=0,0,(IF(H102&gt;0,IF(I102&gt;H102,0,H102-I102),IF(I102&gt;H102,H102-I102,0))))</f>
        <v>0</v>
      </c>
      <c r="K102" s="120" t="str">
        <f t="shared" si="2"/>
        <v>00011610123010000140</v>
      </c>
      <c r="L102" s="84" t="str">
        <f>C102&amp;D102&amp;G102</f>
        <v>00011610123010000140</v>
      </c>
    </row>
    <row r="103" spans="1:12" s="85" customFormat="1" ht="67.5">
      <c r="A103" s="80" t="s">
        <v>703</v>
      </c>
      <c r="B103" s="79" t="s">
        <v>6</v>
      </c>
      <c r="C103" s="122" t="s">
        <v>68</v>
      </c>
      <c r="D103" s="151" t="s">
        <v>704</v>
      </c>
      <c r="E103" s="152"/>
      <c r="F103" s="152"/>
      <c r="G103" s="153"/>
      <c r="H103" s="81">
        <v>0</v>
      </c>
      <c r="I103" s="82">
        <v>7314.31</v>
      </c>
      <c r="J103" s="83">
        <f>IF(IF(H103="",0,H103)=0,0,(IF(H103&gt;0,IF(I103&gt;H103,0,H103-I103),IF(I103&gt;H103,H103-I103,0))))</f>
        <v>0</v>
      </c>
      <c r="K103" s="120" t="str">
        <f t="shared" si="2"/>
        <v>00011610129010000140</v>
      </c>
      <c r="L103" s="84" t="str">
        <f>C103&amp;D103&amp;G103</f>
        <v>00011610129010000140</v>
      </c>
    </row>
    <row r="104" spans="1:12" ht="12.75">
      <c r="A104" s="100" t="s">
        <v>705</v>
      </c>
      <c r="B104" s="101" t="s">
        <v>6</v>
      </c>
      <c r="C104" s="102" t="s">
        <v>68</v>
      </c>
      <c r="D104" s="148" t="s">
        <v>706</v>
      </c>
      <c r="E104" s="149"/>
      <c r="F104" s="149"/>
      <c r="G104" s="150"/>
      <c r="H104" s="97">
        <v>7500</v>
      </c>
      <c r="I104" s="103">
        <v>31492.73</v>
      </c>
      <c r="J104" s="104">
        <v>0</v>
      </c>
      <c r="K104" s="119" t="str">
        <f t="shared" si="2"/>
        <v>00011611000010000140</v>
      </c>
      <c r="L104" s="106" t="s">
        <v>707</v>
      </c>
    </row>
    <row r="105" spans="1:12" s="85" customFormat="1" ht="78.75">
      <c r="A105" s="80" t="s">
        <v>708</v>
      </c>
      <c r="B105" s="79" t="s">
        <v>6</v>
      </c>
      <c r="C105" s="122" t="s">
        <v>68</v>
      </c>
      <c r="D105" s="151" t="s">
        <v>709</v>
      </c>
      <c r="E105" s="152"/>
      <c r="F105" s="152"/>
      <c r="G105" s="153"/>
      <c r="H105" s="81">
        <v>7500</v>
      </c>
      <c r="I105" s="82">
        <v>31492.73</v>
      </c>
      <c r="J105" s="83">
        <f>IF(IF(H105="",0,H105)=0,0,(IF(H105&gt;0,IF(I105&gt;H105,0,H105-I105),IF(I105&gt;H105,H105-I105,0))))</f>
        <v>0</v>
      </c>
      <c r="K105" s="120" t="str">
        <f t="shared" si="2"/>
        <v>00011611050010000140</v>
      </c>
      <c r="L105" s="84" t="str">
        <f>C105&amp;D105&amp;G105</f>
        <v>00011611050010000140</v>
      </c>
    </row>
    <row r="106" spans="1:12" ht="12.75">
      <c r="A106" s="100" t="s">
        <v>710</v>
      </c>
      <c r="B106" s="101" t="s">
        <v>6</v>
      </c>
      <c r="C106" s="102" t="s">
        <v>68</v>
      </c>
      <c r="D106" s="148" t="s">
        <v>711</v>
      </c>
      <c r="E106" s="149"/>
      <c r="F106" s="149"/>
      <c r="G106" s="150"/>
      <c r="H106" s="97">
        <v>1061000</v>
      </c>
      <c r="I106" s="103">
        <v>819793.6</v>
      </c>
      <c r="J106" s="104">
        <v>246015.39</v>
      </c>
      <c r="K106" s="119" t="str">
        <f t="shared" si="2"/>
        <v>00011700000000000000</v>
      </c>
      <c r="L106" s="106" t="s">
        <v>712</v>
      </c>
    </row>
    <row r="107" spans="1:12" ht="12.75">
      <c r="A107" s="100" t="s">
        <v>713</v>
      </c>
      <c r="B107" s="101" t="s">
        <v>6</v>
      </c>
      <c r="C107" s="102" t="s">
        <v>68</v>
      </c>
      <c r="D107" s="148" t="s">
        <v>714</v>
      </c>
      <c r="E107" s="149"/>
      <c r="F107" s="149"/>
      <c r="G107" s="150"/>
      <c r="H107" s="97">
        <v>0</v>
      </c>
      <c r="I107" s="103">
        <v>4808.99</v>
      </c>
      <c r="J107" s="104">
        <v>0</v>
      </c>
      <c r="K107" s="119" t="str">
        <f t="shared" si="2"/>
        <v>00011701000000000180</v>
      </c>
      <c r="L107" s="106" t="s">
        <v>715</v>
      </c>
    </row>
    <row r="108" spans="1:12" s="85" customFormat="1" ht="22.5">
      <c r="A108" s="80" t="s">
        <v>716</v>
      </c>
      <c r="B108" s="79" t="s">
        <v>6</v>
      </c>
      <c r="C108" s="122" t="s">
        <v>68</v>
      </c>
      <c r="D108" s="151" t="s">
        <v>717</v>
      </c>
      <c r="E108" s="152"/>
      <c r="F108" s="152"/>
      <c r="G108" s="153"/>
      <c r="H108" s="81">
        <v>0</v>
      </c>
      <c r="I108" s="82">
        <v>4808.99</v>
      </c>
      <c r="J108" s="83">
        <f>IF(IF(H108="",0,H108)=0,0,(IF(H108&gt;0,IF(I108&gt;H108,0,H108-I108),IF(I108&gt;H108,H108-I108,0))))</f>
        <v>0</v>
      </c>
      <c r="K108" s="120" t="str">
        <f t="shared" si="2"/>
        <v>00011701050050000180</v>
      </c>
      <c r="L108" s="84" t="str">
        <f>C108&amp;D108&amp;G108</f>
        <v>00011701050050000180</v>
      </c>
    </row>
    <row r="109" spans="1:12" ht="12.75">
      <c r="A109" s="100" t="s">
        <v>718</v>
      </c>
      <c r="B109" s="101" t="s">
        <v>6</v>
      </c>
      <c r="C109" s="102" t="s">
        <v>68</v>
      </c>
      <c r="D109" s="148" t="s">
        <v>719</v>
      </c>
      <c r="E109" s="149"/>
      <c r="F109" s="149"/>
      <c r="G109" s="150"/>
      <c r="H109" s="97">
        <v>1061000</v>
      </c>
      <c r="I109" s="103">
        <v>814984.61</v>
      </c>
      <c r="J109" s="104">
        <v>246015.39</v>
      </c>
      <c r="K109" s="119" t="str">
        <f t="shared" si="2"/>
        <v>00011705000000000180</v>
      </c>
      <c r="L109" s="106" t="s">
        <v>720</v>
      </c>
    </row>
    <row r="110" spans="1:12" s="85" customFormat="1" ht="22.5">
      <c r="A110" s="80" t="s">
        <v>721</v>
      </c>
      <c r="B110" s="79" t="s">
        <v>6</v>
      </c>
      <c r="C110" s="122" t="s">
        <v>68</v>
      </c>
      <c r="D110" s="151" t="s">
        <v>722</v>
      </c>
      <c r="E110" s="152"/>
      <c r="F110" s="152"/>
      <c r="G110" s="153"/>
      <c r="H110" s="81">
        <v>1061000</v>
      </c>
      <c r="I110" s="82">
        <v>814984.61</v>
      </c>
      <c r="J110" s="83">
        <f>IF(IF(H110="",0,H110)=0,0,(IF(H110&gt;0,IF(I110&gt;H110,0,H110-I110),IF(I110&gt;H110,H110-I110,0))))</f>
        <v>246015.39</v>
      </c>
      <c r="K110" s="120" t="str">
        <f t="shared" si="2"/>
        <v>00011705050050000180</v>
      </c>
      <c r="L110" s="84" t="str">
        <f>C110&amp;D110&amp;G110</f>
        <v>00011705050050000180</v>
      </c>
    </row>
    <row r="111" spans="1:12" ht="12.75">
      <c r="A111" s="100" t="s">
        <v>723</v>
      </c>
      <c r="B111" s="101" t="s">
        <v>6</v>
      </c>
      <c r="C111" s="102" t="s">
        <v>68</v>
      </c>
      <c r="D111" s="148" t="s">
        <v>724</v>
      </c>
      <c r="E111" s="149"/>
      <c r="F111" s="149"/>
      <c r="G111" s="150"/>
      <c r="H111" s="97">
        <v>296382299.67</v>
      </c>
      <c r="I111" s="103">
        <v>205710312.35</v>
      </c>
      <c r="J111" s="104">
        <v>90492311.32</v>
      </c>
      <c r="K111" s="119" t="str">
        <f t="shared" si="2"/>
        <v>00020000000000000000</v>
      </c>
      <c r="L111" s="106" t="s">
        <v>725</v>
      </c>
    </row>
    <row r="112" spans="1:12" ht="33.75">
      <c r="A112" s="100" t="s">
        <v>726</v>
      </c>
      <c r="B112" s="101" t="s">
        <v>6</v>
      </c>
      <c r="C112" s="102" t="s">
        <v>68</v>
      </c>
      <c r="D112" s="148" t="s">
        <v>727</v>
      </c>
      <c r="E112" s="149"/>
      <c r="F112" s="149"/>
      <c r="G112" s="150"/>
      <c r="H112" s="97">
        <v>294382299.67</v>
      </c>
      <c r="I112" s="103">
        <v>203889988.35</v>
      </c>
      <c r="J112" s="104">
        <v>90492311.32</v>
      </c>
      <c r="K112" s="119" t="str">
        <f t="shared" si="2"/>
        <v>00020200000000000000</v>
      </c>
      <c r="L112" s="106" t="s">
        <v>728</v>
      </c>
    </row>
    <row r="113" spans="1:12" ht="22.5">
      <c r="A113" s="100" t="s">
        <v>729</v>
      </c>
      <c r="B113" s="101" t="s">
        <v>6</v>
      </c>
      <c r="C113" s="102" t="s">
        <v>68</v>
      </c>
      <c r="D113" s="148" t="s">
        <v>730</v>
      </c>
      <c r="E113" s="149"/>
      <c r="F113" s="149"/>
      <c r="G113" s="150"/>
      <c r="H113" s="97">
        <v>531000</v>
      </c>
      <c r="I113" s="103">
        <v>531000</v>
      </c>
      <c r="J113" s="104">
        <v>0</v>
      </c>
      <c r="K113" s="119" t="str">
        <f aca="true" t="shared" si="3" ref="K113:K144">C113&amp;D113&amp;G113</f>
        <v>00020210000000000150</v>
      </c>
      <c r="L113" s="106" t="s">
        <v>731</v>
      </c>
    </row>
    <row r="114" spans="1:12" ht="12.75">
      <c r="A114" s="100" t="s">
        <v>484</v>
      </c>
      <c r="B114" s="101" t="s">
        <v>6</v>
      </c>
      <c r="C114" s="102" t="s">
        <v>68</v>
      </c>
      <c r="D114" s="148" t="s">
        <v>732</v>
      </c>
      <c r="E114" s="149"/>
      <c r="F114" s="149"/>
      <c r="G114" s="150"/>
      <c r="H114" s="97">
        <v>531000</v>
      </c>
      <c r="I114" s="103">
        <v>531000</v>
      </c>
      <c r="J114" s="104">
        <v>0</v>
      </c>
      <c r="K114" s="119" t="str">
        <f t="shared" si="3"/>
        <v>00020215001000000150</v>
      </c>
      <c r="L114" s="106" t="s">
        <v>733</v>
      </c>
    </row>
    <row r="115" spans="1:12" s="85" customFormat="1" ht="22.5">
      <c r="A115" s="80" t="s">
        <v>734</v>
      </c>
      <c r="B115" s="79" t="s">
        <v>6</v>
      </c>
      <c r="C115" s="122" t="s">
        <v>68</v>
      </c>
      <c r="D115" s="151" t="s">
        <v>735</v>
      </c>
      <c r="E115" s="152"/>
      <c r="F115" s="152"/>
      <c r="G115" s="153"/>
      <c r="H115" s="81">
        <v>531000</v>
      </c>
      <c r="I115" s="82">
        <v>531000</v>
      </c>
      <c r="J115" s="83">
        <f>IF(IF(H115="",0,H115)=0,0,(IF(H115&gt;0,IF(I115&gt;H115,0,H115-I115),IF(I115&gt;H115,H115-I115,0))))</f>
        <v>0</v>
      </c>
      <c r="K115" s="120" t="str">
        <f t="shared" si="3"/>
        <v>00020215001050000150</v>
      </c>
      <c r="L115" s="84" t="str">
        <f>C115&amp;D115&amp;G115</f>
        <v>00020215001050000150</v>
      </c>
    </row>
    <row r="116" spans="1:12" ht="22.5">
      <c r="A116" s="100" t="s">
        <v>736</v>
      </c>
      <c r="B116" s="101" t="s">
        <v>6</v>
      </c>
      <c r="C116" s="102" t="s">
        <v>68</v>
      </c>
      <c r="D116" s="148" t="s">
        <v>737</v>
      </c>
      <c r="E116" s="149"/>
      <c r="F116" s="149"/>
      <c r="G116" s="150"/>
      <c r="H116" s="97">
        <v>88526961.85</v>
      </c>
      <c r="I116" s="103">
        <v>55547123.74</v>
      </c>
      <c r="J116" s="104">
        <v>32979838.11</v>
      </c>
      <c r="K116" s="119" t="str">
        <f t="shared" si="3"/>
        <v>00020220000000000150</v>
      </c>
      <c r="L116" s="106" t="s">
        <v>738</v>
      </c>
    </row>
    <row r="117" spans="1:12" ht="45">
      <c r="A117" s="100" t="s">
        <v>739</v>
      </c>
      <c r="B117" s="101" t="s">
        <v>6</v>
      </c>
      <c r="C117" s="102" t="s">
        <v>68</v>
      </c>
      <c r="D117" s="148" t="s">
        <v>740</v>
      </c>
      <c r="E117" s="149"/>
      <c r="F117" s="149"/>
      <c r="G117" s="150"/>
      <c r="H117" s="97">
        <v>543475</v>
      </c>
      <c r="I117" s="103">
        <v>543475</v>
      </c>
      <c r="J117" s="104">
        <v>0</v>
      </c>
      <c r="K117" s="119" t="str">
        <f t="shared" si="3"/>
        <v>00020225081000000150</v>
      </c>
      <c r="L117" s="106" t="s">
        <v>741</v>
      </c>
    </row>
    <row r="118" spans="1:12" s="85" customFormat="1" ht="45">
      <c r="A118" s="80" t="s">
        <v>742</v>
      </c>
      <c r="B118" s="79" t="s">
        <v>6</v>
      </c>
      <c r="C118" s="122" t="s">
        <v>68</v>
      </c>
      <c r="D118" s="151" t="s">
        <v>743</v>
      </c>
      <c r="E118" s="152"/>
      <c r="F118" s="152"/>
      <c r="G118" s="153"/>
      <c r="H118" s="81">
        <v>543475</v>
      </c>
      <c r="I118" s="82">
        <v>543475</v>
      </c>
      <c r="J118" s="83">
        <f>IF(IF(H118="",0,H118)=0,0,(IF(H118&gt;0,IF(I118&gt;H118,0,H118-I118),IF(I118&gt;H118,H118-I118,0))))</f>
        <v>0</v>
      </c>
      <c r="K118" s="120" t="str">
        <f t="shared" si="3"/>
        <v>00020225081050000150</v>
      </c>
      <c r="L118" s="84" t="str">
        <f>C118&amp;D118&amp;G118</f>
        <v>00020225081050000150</v>
      </c>
    </row>
    <row r="119" spans="1:12" ht="33.75">
      <c r="A119" s="100" t="s">
        <v>744</v>
      </c>
      <c r="B119" s="101" t="s">
        <v>6</v>
      </c>
      <c r="C119" s="102" t="s">
        <v>68</v>
      </c>
      <c r="D119" s="148" t="s">
        <v>745</v>
      </c>
      <c r="E119" s="149"/>
      <c r="F119" s="149"/>
      <c r="G119" s="150"/>
      <c r="H119" s="97">
        <v>2234109.52</v>
      </c>
      <c r="I119" s="103">
        <v>2234109.52</v>
      </c>
      <c r="J119" s="104">
        <v>0</v>
      </c>
      <c r="K119" s="119" t="str">
        <f t="shared" si="3"/>
        <v>00020225169000000150</v>
      </c>
      <c r="L119" s="106" t="s">
        <v>746</v>
      </c>
    </row>
    <row r="120" spans="1:12" s="85" customFormat="1" ht="45">
      <c r="A120" s="80" t="s">
        <v>747</v>
      </c>
      <c r="B120" s="79" t="s">
        <v>6</v>
      </c>
      <c r="C120" s="122" t="s">
        <v>68</v>
      </c>
      <c r="D120" s="151" t="s">
        <v>748</v>
      </c>
      <c r="E120" s="152"/>
      <c r="F120" s="152"/>
      <c r="G120" s="153"/>
      <c r="H120" s="81">
        <v>2234109.52</v>
      </c>
      <c r="I120" s="82">
        <v>2234109.52</v>
      </c>
      <c r="J120" s="83">
        <f>IF(IF(H120="",0,H120)=0,0,(IF(H120&gt;0,IF(I120&gt;H120,0,H120-I120),IF(I120&gt;H120,H120-I120,0))))</f>
        <v>0</v>
      </c>
      <c r="K120" s="120" t="str">
        <f t="shared" si="3"/>
        <v>00020225169050000150</v>
      </c>
      <c r="L120" s="84" t="str">
        <f>C120&amp;D120&amp;G120</f>
        <v>00020225169050000150</v>
      </c>
    </row>
    <row r="121" spans="1:12" ht="45">
      <c r="A121" s="100" t="s">
        <v>749</v>
      </c>
      <c r="B121" s="101" t="s">
        <v>6</v>
      </c>
      <c r="C121" s="102" t="s">
        <v>68</v>
      </c>
      <c r="D121" s="148" t="s">
        <v>750</v>
      </c>
      <c r="E121" s="149"/>
      <c r="F121" s="149"/>
      <c r="G121" s="150"/>
      <c r="H121" s="97">
        <v>9036694.11</v>
      </c>
      <c r="I121" s="103">
        <v>9036694.11</v>
      </c>
      <c r="J121" s="104">
        <v>0</v>
      </c>
      <c r="K121" s="119" t="str">
        <f t="shared" si="3"/>
        <v>00020225210000000150</v>
      </c>
      <c r="L121" s="106" t="s">
        <v>751</v>
      </c>
    </row>
    <row r="122" spans="1:12" s="85" customFormat="1" ht="45">
      <c r="A122" s="80" t="s">
        <v>752</v>
      </c>
      <c r="B122" s="79" t="s">
        <v>6</v>
      </c>
      <c r="C122" s="122" t="s">
        <v>68</v>
      </c>
      <c r="D122" s="151" t="s">
        <v>753</v>
      </c>
      <c r="E122" s="152"/>
      <c r="F122" s="152"/>
      <c r="G122" s="153"/>
      <c r="H122" s="81">
        <v>9036694.11</v>
      </c>
      <c r="I122" s="82">
        <v>9036694.11</v>
      </c>
      <c r="J122" s="83">
        <f>IF(IF(H122="",0,H122)=0,0,(IF(H122&gt;0,IF(I122&gt;H122,0,H122-I122),IF(I122&gt;H122,H122-I122,0))))</f>
        <v>0</v>
      </c>
      <c r="K122" s="120" t="str">
        <f t="shared" si="3"/>
        <v>00020225210050000150</v>
      </c>
      <c r="L122" s="84" t="str">
        <f>C122&amp;D122&amp;G122</f>
        <v>00020225210050000150</v>
      </c>
    </row>
    <row r="123" spans="1:12" ht="56.25">
      <c r="A123" s="100" t="s">
        <v>754</v>
      </c>
      <c r="B123" s="101" t="s">
        <v>6</v>
      </c>
      <c r="C123" s="102" t="s">
        <v>68</v>
      </c>
      <c r="D123" s="148" t="s">
        <v>755</v>
      </c>
      <c r="E123" s="149"/>
      <c r="F123" s="149"/>
      <c r="G123" s="150"/>
      <c r="H123" s="97">
        <v>2500000</v>
      </c>
      <c r="I123" s="103">
        <v>948766.2</v>
      </c>
      <c r="J123" s="104">
        <v>1551233.8</v>
      </c>
      <c r="K123" s="119" t="str">
        <f t="shared" si="3"/>
        <v>00020225255000000150</v>
      </c>
      <c r="L123" s="106" t="s">
        <v>756</v>
      </c>
    </row>
    <row r="124" spans="1:12" s="85" customFormat="1" ht="56.25">
      <c r="A124" s="80" t="s">
        <v>757</v>
      </c>
      <c r="B124" s="79" t="s">
        <v>6</v>
      </c>
      <c r="C124" s="122" t="s">
        <v>68</v>
      </c>
      <c r="D124" s="151" t="s">
        <v>758</v>
      </c>
      <c r="E124" s="152"/>
      <c r="F124" s="152"/>
      <c r="G124" s="153"/>
      <c r="H124" s="81">
        <v>2500000</v>
      </c>
      <c r="I124" s="82">
        <v>948766.2</v>
      </c>
      <c r="J124" s="83">
        <f>IF(IF(H124="",0,H124)=0,0,(IF(H124&gt;0,IF(I124&gt;H124,0,H124-I124),IF(I124&gt;H124,H124-I124,0))))</f>
        <v>1551233.8</v>
      </c>
      <c r="K124" s="120" t="str">
        <f t="shared" si="3"/>
        <v>00020225255050000150</v>
      </c>
      <c r="L124" s="84" t="str">
        <f>C124&amp;D124&amp;G124</f>
        <v>00020225255050000150</v>
      </c>
    </row>
    <row r="125" spans="1:12" ht="33.75">
      <c r="A125" s="100" t="s">
        <v>759</v>
      </c>
      <c r="B125" s="101" t="s">
        <v>6</v>
      </c>
      <c r="C125" s="102" t="s">
        <v>68</v>
      </c>
      <c r="D125" s="148" t="s">
        <v>760</v>
      </c>
      <c r="E125" s="149"/>
      <c r="F125" s="149"/>
      <c r="G125" s="150"/>
      <c r="H125" s="97">
        <v>451000</v>
      </c>
      <c r="I125" s="103">
        <v>451000</v>
      </c>
      <c r="J125" s="104">
        <v>0</v>
      </c>
      <c r="K125" s="119" t="str">
        <f t="shared" si="3"/>
        <v>00020225299000000150</v>
      </c>
      <c r="L125" s="106" t="s">
        <v>761</v>
      </c>
    </row>
    <row r="126" spans="1:12" s="85" customFormat="1" ht="33.75">
      <c r="A126" s="80" t="s">
        <v>762</v>
      </c>
      <c r="B126" s="79" t="s">
        <v>6</v>
      </c>
      <c r="C126" s="122" t="s">
        <v>68</v>
      </c>
      <c r="D126" s="151" t="s">
        <v>763</v>
      </c>
      <c r="E126" s="152"/>
      <c r="F126" s="152"/>
      <c r="G126" s="153"/>
      <c r="H126" s="81">
        <v>451000</v>
      </c>
      <c r="I126" s="82">
        <v>451000</v>
      </c>
      <c r="J126" s="83">
        <f>IF(IF(H126="",0,H126)=0,0,(IF(H126&gt;0,IF(I126&gt;H126,0,H126-I126),IF(I126&gt;H126,H126-I126,0))))</f>
        <v>0</v>
      </c>
      <c r="K126" s="120" t="str">
        <f t="shared" si="3"/>
        <v>00020225299050000150</v>
      </c>
      <c r="L126" s="84" t="str">
        <f>C126&amp;D126&amp;G126</f>
        <v>00020225299050000150</v>
      </c>
    </row>
    <row r="127" spans="1:12" ht="45">
      <c r="A127" s="100" t="s">
        <v>764</v>
      </c>
      <c r="B127" s="101" t="s">
        <v>6</v>
      </c>
      <c r="C127" s="102" t="s">
        <v>68</v>
      </c>
      <c r="D127" s="148" t="s">
        <v>765</v>
      </c>
      <c r="E127" s="149"/>
      <c r="F127" s="149"/>
      <c r="G127" s="150"/>
      <c r="H127" s="97">
        <v>4755600</v>
      </c>
      <c r="I127" s="103">
        <v>1188900</v>
      </c>
      <c r="J127" s="104">
        <v>3566700</v>
      </c>
      <c r="K127" s="119" t="str">
        <f t="shared" si="3"/>
        <v>00020225304000000150</v>
      </c>
      <c r="L127" s="106" t="s">
        <v>766</v>
      </c>
    </row>
    <row r="128" spans="1:12" s="85" customFormat="1" ht="56.25">
      <c r="A128" s="80" t="s">
        <v>767</v>
      </c>
      <c r="B128" s="79" t="s">
        <v>6</v>
      </c>
      <c r="C128" s="122" t="s">
        <v>68</v>
      </c>
      <c r="D128" s="151" t="s">
        <v>768</v>
      </c>
      <c r="E128" s="152"/>
      <c r="F128" s="152"/>
      <c r="G128" s="153"/>
      <c r="H128" s="81">
        <v>4755600</v>
      </c>
      <c r="I128" s="82">
        <v>1188900</v>
      </c>
      <c r="J128" s="83">
        <f>IF(IF(H128="",0,H128)=0,0,(IF(H128&gt;0,IF(I128&gt;H128,0,H128-I128),IF(I128&gt;H128,H128-I128,0))))</f>
        <v>3566700</v>
      </c>
      <c r="K128" s="120" t="str">
        <f t="shared" si="3"/>
        <v>00020225304050000150</v>
      </c>
      <c r="L128" s="84" t="str">
        <f>C128&amp;D128&amp;G128</f>
        <v>00020225304050000150</v>
      </c>
    </row>
    <row r="129" spans="1:12" ht="45">
      <c r="A129" s="100" t="s">
        <v>769</v>
      </c>
      <c r="B129" s="101" t="s">
        <v>6</v>
      </c>
      <c r="C129" s="102" t="s">
        <v>68</v>
      </c>
      <c r="D129" s="148" t="s">
        <v>770</v>
      </c>
      <c r="E129" s="149"/>
      <c r="F129" s="149"/>
      <c r="G129" s="150"/>
      <c r="H129" s="97">
        <v>1085400</v>
      </c>
      <c r="I129" s="103">
        <v>1085400</v>
      </c>
      <c r="J129" s="104">
        <v>0</v>
      </c>
      <c r="K129" s="119" t="str">
        <f t="shared" si="3"/>
        <v>00020225467000000150</v>
      </c>
      <c r="L129" s="106" t="s">
        <v>771</v>
      </c>
    </row>
    <row r="130" spans="1:12" s="85" customFormat="1" ht="45">
      <c r="A130" s="80" t="s">
        <v>772</v>
      </c>
      <c r="B130" s="79" t="s">
        <v>6</v>
      </c>
      <c r="C130" s="122" t="s">
        <v>68</v>
      </c>
      <c r="D130" s="151" t="s">
        <v>773</v>
      </c>
      <c r="E130" s="152"/>
      <c r="F130" s="152"/>
      <c r="G130" s="153"/>
      <c r="H130" s="81">
        <v>1085400</v>
      </c>
      <c r="I130" s="82">
        <v>1085400</v>
      </c>
      <c r="J130" s="83">
        <f>IF(IF(H130="",0,H130)=0,0,(IF(H130&gt;0,IF(I130&gt;H130,0,H130-I130),IF(I130&gt;H130,H130-I130,0))))</f>
        <v>0</v>
      </c>
      <c r="K130" s="120" t="str">
        <f t="shared" si="3"/>
        <v>00020225467050000150</v>
      </c>
      <c r="L130" s="84" t="str">
        <f>C130&amp;D130&amp;G130</f>
        <v>00020225467050000150</v>
      </c>
    </row>
    <row r="131" spans="1:12" ht="22.5">
      <c r="A131" s="100" t="s">
        <v>774</v>
      </c>
      <c r="B131" s="101" t="s">
        <v>6</v>
      </c>
      <c r="C131" s="102" t="s">
        <v>68</v>
      </c>
      <c r="D131" s="148" t="s">
        <v>775</v>
      </c>
      <c r="E131" s="149"/>
      <c r="F131" s="149"/>
      <c r="G131" s="150"/>
      <c r="H131" s="97">
        <v>811596.5</v>
      </c>
      <c r="I131" s="103">
        <v>811596.5</v>
      </c>
      <c r="J131" s="104">
        <v>0</v>
      </c>
      <c r="K131" s="119" t="str">
        <f t="shared" si="3"/>
        <v>00020225497000000150</v>
      </c>
      <c r="L131" s="106" t="s">
        <v>776</v>
      </c>
    </row>
    <row r="132" spans="1:12" s="85" customFormat="1" ht="33.75">
      <c r="A132" s="80" t="s">
        <v>777</v>
      </c>
      <c r="B132" s="79" t="s">
        <v>6</v>
      </c>
      <c r="C132" s="122" t="s">
        <v>68</v>
      </c>
      <c r="D132" s="151" t="s">
        <v>778</v>
      </c>
      <c r="E132" s="152"/>
      <c r="F132" s="152"/>
      <c r="G132" s="153"/>
      <c r="H132" s="81">
        <v>811596.5</v>
      </c>
      <c r="I132" s="82">
        <v>811596.5</v>
      </c>
      <c r="J132" s="83">
        <f>IF(IF(H132="",0,H132)=0,0,(IF(H132&gt;0,IF(I132&gt;H132,0,H132-I132),IF(I132&gt;H132,H132-I132,0))))</f>
        <v>0</v>
      </c>
      <c r="K132" s="120" t="str">
        <f t="shared" si="3"/>
        <v>00020225497050000150</v>
      </c>
      <c r="L132" s="84" t="str">
        <f>C132&amp;D132&amp;G132</f>
        <v>00020225497050000150</v>
      </c>
    </row>
    <row r="133" spans="1:12" ht="12.75">
      <c r="A133" s="100" t="s">
        <v>779</v>
      </c>
      <c r="B133" s="101" t="s">
        <v>6</v>
      </c>
      <c r="C133" s="102" t="s">
        <v>68</v>
      </c>
      <c r="D133" s="148" t="s">
        <v>780</v>
      </c>
      <c r="E133" s="149"/>
      <c r="F133" s="149"/>
      <c r="G133" s="150"/>
      <c r="H133" s="97">
        <v>175300</v>
      </c>
      <c r="I133" s="103">
        <v>175300</v>
      </c>
      <c r="J133" s="104">
        <v>0</v>
      </c>
      <c r="K133" s="119" t="str">
        <f t="shared" si="3"/>
        <v>00020225519000000150</v>
      </c>
      <c r="L133" s="106" t="s">
        <v>781</v>
      </c>
    </row>
    <row r="134" spans="1:12" s="85" customFormat="1" ht="22.5">
      <c r="A134" s="80" t="s">
        <v>782</v>
      </c>
      <c r="B134" s="79" t="s">
        <v>6</v>
      </c>
      <c r="C134" s="122" t="s">
        <v>68</v>
      </c>
      <c r="D134" s="151" t="s">
        <v>783</v>
      </c>
      <c r="E134" s="152"/>
      <c r="F134" s="152"/>
      <c r="G134" s="153"/>
      <c r="H134" s="81">
        <v>175300</v>
      </c>
      <c r="I134" s="82">
        <v>175300</v>
      </c>
      <c r="J134" s="83">
        <f>IF(IF(H134="",0,H134)=0,0,(IF(H134&gt;0,IF(I134&gt;H134,0,H134-I134),IF(I134&gt;H134,H134-I134,0))))</f>
        <v>0</v>
      </c>
      <c r="K134" s="120" t="str">
        <f t="shared" si="3"/>
        <v>00020225519050000150</v>
      </c>
      <c r="L134" s="84" t="str">
        <f>C134&amp;D134&amp;G134</f>
        <v>00020225519050000150</v>
      </c>
    </row>
    <row r="135" spans="1:12" ht="12.75">
      <c r="A135" s="100" t="s">
        <v>784</v>
      </c>
      <c r="B135" s="101" t="s">
        <v>6</v>
      </c>
      <c r="C135" s="102" t="s">
        <v>68</v>
      </c>
      <c r="D135" s="148" t="s">
        <v>785</v>
      </c>
      <c r="E135" s="149"/>
      <c r="F135" s="149"/>
      <c r="G135" s="150"/>
      <c r="H135" s="97">
        <v>66933786.72</v>
      </c>
      <c r="I135" s="103">
        <v>39071882.41</v>
      </c>
      <c r="J135" s="104">
        <v>27861904.31</v>
      </c>
      <c r="K135" s="119" t="str">
        <f t="shared" si="3"/>
        <v>00020229999000000150</v>
      </c>
      <c r="L135" s="106" t="s">
        <v>786</v>
      </c>
    </row>
    <row r="136" spans="1:12" s="85" customFormat="1" ht="12.75">
      <c r="A136" s="80" t="s">
        <v>787</v>
      </c>
      <c r="B136" s="79" t="s">
        <v>6</v>
      </c>
      <c r="C136" s="122" t="s">
        <v>68</v>
      </c>
      <c r="D136" s="151" t="s">
        <v>788</v>
      </c>
      <c r="E136" s="152"/>
      <c r="F136" s="152"/>
      <c r="G136" s="153"/>
      <c r="H136" s="81">
        <v>66933786.72</v>
      </c>
      <c r="I136" s="82">
        <v>39071882.41</v>
      </c>
      <c r="J136" s="83">
        <f>IF(IF(H136="",0,H136)=0,0,(IF(H136&gt;0,IF(I136&gt;H136,0,H136-I136),IF(I136&gt;H136,H136-I136,0))))</f>
        <v>27861904.31</v>
      </c>
      <c r="K136" s="120" t="str">
        <f t="shared" si="3"/>
        <v>00020229999050000150</v>
      </c>
      <c r="L136" s="84" t="str">
        <f>C136&amp;D136&amp;G136</f>
        <v>00020229999050000150</v>
      </c>
    </row>
    <row r="137" spans="1:12" ht="22.5">
      <c r="A137" s="100" t="s">
        <v>789</v>
      </c>
      <c r="B137" s="101" t="s">
        <v>6</v>
      </c>
      <c r="C137" s="102" t="s">
        <v>68</v>
      </c>
      <c r="D137" s="148" t="s">
        <v>790</v>
      </c>
      <c r="E137" s="149"/>
      <c r="F137" s="149"/>
      <c r="G137" s="150"/>
      <c r="H137" s="97">
        <v>200364347.82</v>
      </c>
      <c r="I137" s="103">
        <v>144991464.61</v>
      </c>
      <c r="J137" s="104">
        <v>55372883.21</v>
      </c>
      <c r="K137" s="119" t="str">
        <f t="shared" si="3"/>
        <v>00020230000000000150</v>
      </c>
      <c r="L137" s="106" t="s">
        <v>791</v>
      </c>
    </row>
    <row r="138" spans="1:12" ht="33.75">
      <c r="A138" s="100" t="s">
        <v>792</v>
      </c>
      <c r="B138" s="101" t="s">
        <v>6</v>
      </c>
      <c r="C138" s="102" t="s">
        <v>68</v>
      </c>
      <c r="D138" s="148" t="s">
        <v>793</v>
      </c>
      <c r="E138" s="149"/>
      <c r="F138" s="149"/>
      <c r="G138" s="150"/>
      <c r="H138" s="97">
        <v>1526100</v>
      </c>
      <c r="I138" s="103">
        <v>1094570</v>
      </c>
      <c r="J138" s="104">
        <v>431530</v>
      </c>
      <c r="K138" s="119" t="str">
        <f t="shared" si="3"/>
        <v>00020230021000000150</v>
      </c>
      <c r="L138" s="106" t="s">
        <v>794</v>
      </c>
    </row>
    <row r="139" spans="1:12" s="85" customFormat="1" ht="33.75">
      <c r="A139" s="80" t="s">
        <v>795</v>
      </c>
      <c r="B139" s="79" t="s">
        <v>6</v>
      </c>
      <c r="C139" s="122" t="s">
        <v>68</v>
      </c>
      <c r="D139" s="151" t="s">
        <v>796</v>
      </c>
      <c r="E139" s="152"/>
      <c r="F139" s="152"/>
      <c r="G139" s="153"/>
      <c r="H139" s="81">
        <v>1526100</v>
      </c>
      <c r="I139" s="82">
        <v>1094570</v>
      </c>
      <c r="J139" s="83">
        <f>IF(IF(H139="",0,H139)=0,0,(IF(H139&gt;0,IF(I139&gt;H139,0,H139-I139),IF(I139&gt;H139,H139-I139,0))))</f>
        <v>431530</v>
      </c>
      <c r="K139" s="120" t="str">
        <f t="shared" si="3"/>
        <v>00020230021050000150</v>
      </c>
      <c r="L139" s="84" t="str">
        <f>C139&amp;D139&amp;G139</f>
        <v>00020230021050000150</v>
      </c>
    </row>
    <row r="140" spans="1:12" ht="33.75">
      <c r="A140" s="100" t="s">
        <v>797</v>
      </c>
      <c r="B140" s="101" t="s">
        <v>6</v>
      </c>
      <c r="C140" s="102" t="s">
        <v>68</v>
      </c>
      <c r="D140" s="148" t="s">
        <v>798</v>
      </c>
      <c r="E140" s="149"/>
      <c r="F140" s="149"/>
      <c r="G140" s="150"/>
      <c r="H140" s="97">
        <v>170148500</v>
      </c>
      <c r="I140" s="103">
        <v>123731855</v>
      </c>
      <c r="J140" s="104">
        <v>46416645</v>
      </c>
      <c r="K140" s="119" t="str">
        <f t="shared" si="3"/>
        <v>00020230024000000150</v>
      </c>
      <c r="L140" s="106" t="s">
        <v>799</v>
      </c>
    </row>
    <row r="141" spans="1:12" s="85" customFormat="1" ht="33.75">
      <c r="A141" s="80" t="s">
        <v>800</v>
      </c>
      <c r="B141" s="79" t="s">
        <v>6</v>
      </c>
      <c r="C141" s="122" t="s">
        <v>68</v>
      </c>
      <c r="D141" s="151" t="s">
        <v>801</v>
      </c>
      <c r="E141" s="152"/>
      <c r="F141" s="152"/>
      <c r="G141" s="153"/>
      <c r="H141" s="81">
        <v>170148500</v>
      </c>
      <c r="I141" s="82">
        <v>123731855</v>
      </c>
      <c r="J141" s="83">
        <f>IF(IF(H141="",0,H141)=0,0,(IF(H141&gt;0,IF(I141&gt;H141,0,H141-I141),IF(I141&gt;H141,H141-I141,0))))</f>
        <v>46416645</v>
      </c>
      <c r="K141" s="120" t="str">
        <f t="shared" si="3"/>
        <v>00020230024050000150</v>
      </c>
      <c r="L141" s="84" t="str">
        <f>C141&amp;D141&amp;G141</f>
        <v>00020230024050000150</v>
      </c>
    </row>
    <row r="142" spans="1:12" ht="33.75">
      <c r="A142" s="100" t="s">
        <v>802</v>
      </c>
      <c r="B142" s="101" t="s">
        <v>6</v>
      </c>
      <c r="C142" s="102" t="s">
        <v>68</v>
      </c>
      <c r="D142" s="148" t="s">
        <v>803</v>
      </c>
      <c r="E142" s="149"/>
      <c r="F142" s="149"/>
      <c r="G142" s="150"/>
      <c r="H142" s="97">
        <v>14307800</v>
      </c>
      <c r="I142" s="103">
        <v>11692500</v>
      </c>
      <c r="J142" s="104">
        <v>2615300</v>
      </c>
      <c r="K142" s="119" t="str">
        <f t="shared" si="3"/>
        <v>00020230027000000150</v>
      </c>
      <c r="L142" s="106" t="s">
        <v>804</v>
      </c>
    </row>
    <row r="143" spans="1:12" s="85" customFormat="1" ht="45">
      <c r="A143" s="80" t="s">
        <v>805</v>
      </c>
      <c r="B143" s="79" t="s">
        <v>6</v>
      </c>
      <c r="C143" s="122" t="s">
        <v>68</v>
      </c>
      <c r="D143" s="151" t="s">
        <v>806</v>
      </c>
      <c r="E143" s="152"/>
      <c r="F143" s="152"/>
      <c r="G143" s="153"/>
      <c r="H143" s="81">
        <v>14307800</v>
      </c>
      <c r="I143" s="82">
        <v>11692500</v>
      </c>
      <c r="J143" s="83">
        <f>IF(IF(H143="",0,H143)=0,0,(IF(H143&gt;0,IF(I143&gt;H143,0,H143-I143),IF(I143&gt;H143,H143-I143,0))))</f>
        <v>2615300</v>
      </c>
      <c r="K143" s="120" t="str">
        <f t="shared" si="3"/>
        <v>00020230027050000150</v>
      </c>
      <c r="L143" s="84" t="str">
        <f>C143&amp;D143&amp;G143</f>
        <v>00020230027050000150</v>
      </c>
    </row>
    <row r="144" spans="1:12" ht="56.25">
      <c r="A144" s="100" t="s">
        <v>807</v>
      </c>
      <c r="B144" s="101" t="s">
        <v>6</v>
      </c>
      <c r="C144" s="102" t="s">
        <v>68</v>
      </c>
      <c r="D144" s="148" t="s">
        <v>808</v>
      </c>
      <c r="E144" s="149"/>
      <c r="F144" s="149"/>
      <c r="G144" s="150"/>
      <c r="H144" s="97">
        <v>953900</v>
      </c>
      <c r="I144" s="103">
        <v>660000</v>
      </c>
      <c r="J144" s="104">
        <v>293900</v>
      </c>
      <c r="K144" s="119" t="str">
        <f t="shared" si="3"/>
        <v>00020230029000000150</v>
      </c>
      <c r="L144" s="106" t="s">
        <v>809</v>
      </c>
    </row>
    <row r="145" spans="1:12" s="85" customFormat="1" ht="67.5">
      <c r="A145" s="80" t="s">
        <v>810</v>
      </c>
      <c r="B145" s="79" t="s">
        <v>6</v>
      </c>
      <c r="C145" s="122" t="s">
        <v>68</v>
      </c>
      <c r="D145" s="151" t="s">
        <v>811</v>
      </c>
      <c r="E145" s="152"/>
      <c r="F145" s="152"/>
      <c r="G145" s="153"/>
      <c r="H145" s="81">
        <v>953900</v>
      </c>
      <c r="I145" s="82">
        <v>660000</v>
      </c>
      <c r="J145" s="83">
        <f>IF(IF(H145="",0,H145)=0,0,(IF(H145&gt;0,IF(I145&gt;H145,0,H145-I145),IF(I145&gt;H145,H145-I145,0))))</f>
        <v>293900</v>
      </c>
      <c r="K145" s="120" t="str">
        <f aca="true" t="shared" si="4" ref="K145:K173">C145&amp;D145&amp;G145</f>
        <v>00020230029050000150</v>
      </c>
      <c r="L145" s="84" t="str">
        <f>C145&amp;D145&amp;G145</f>
        <v>00020230029050000150</v>
      </c>
    </row>
    <row r="146" spans="1:12" ht="56.25">
      <c r="A146" s="100" t="s">
        <v>812</v>
      </c>
      <c r="B146" s="101" t="s">
        <v>6</v>
      </c>
      <c r="C146" s="102" t="s">
        <v>68</v>
      </c>
      <c r="D146" s="148" t="s">
        <v>813</v>
      </c>
      <c r="E146" s="149"/>
      <c r="F146" s="149"/>
      <c r="G146" s="150"/>
      <c r="H146" s="97">
        <v>8362347.82</v>
      </c>
      <c r="I146" s="103">
        <v>5600000</v>
      </c>
      <c r="J146" s="104">
        <v>2762347.82</v>
      </c>
      <c r="K146" s="119" t="str">
        <f t="shared" si="4"/>
        <v>00020235082000000150</v>
      </c>
      <c r="L146" s="106" t="s">
        <v>814</v>
      </c>
    </row>
    <row r="147" spans="1:12" s="85" customFormat="1" ht="56.25">
      <c r="A147" s="80" t="s">
        <v>815</v>
      </c>
      <c r="B147" s="79" t="s">
        <v>6</v>
      </c>
      <c r="C147" s="122" t="s">
        <v>68</v>
      </c>
      <c r="D147" s="151" t="s">
        <v>816</v>
      </c>
      <c r="E147" s="152"/>
      <c r="F147" s="152"/>
      <c r="G147" s="153"/>
      <c r="H147" s="81">
        <v>8362347.82</v>
      </c>
      <c r="I147" s="82">
        <v>5600000</v>
      </c>
      <c r="J147" s="83">
        <f>IF(IF(H147="",0,H147)=0,0,(IF(H147&gt;0,IF(I147&gt;H147,0,H147-I147),IF(I147&gt;H147,H147-I147,0))))</f>
        <v>2762347.82</v>
      </c>
      <c r="K147" s="120" t="str">
        <f t="shared" si="4"/>
        <v>00020235082050000150</v>
      </c>
      <c r="L147" s="84" t="str">
        <f>C147&amp;D147&amp;G147</f>
        <v>00020235082050000150</v>
      </c>
    </row>
    <row r="148" spans="1:12" ht="33.75">
      <c r="A148" s="100" t="s">
        <v>817</v>
      </c>
      <c r="B148" s="101" t="s">
        <v>6</v>
      </c>
      <c r="C148" s="102" t="s">
        <v>68</v>
      </c>
      <c r="D148" s="148" t="s">
        <v>818</v>
      </c>
      <c r="E148" s="149"/>
      <c r="F148" s="149"/>
      <c r="G148" s="150"/>
      <c r="H148" s="97">
        <v>566300</v>
      </c>
      <c r="I148" s="103">
        <v>424700</v>
      </c>
      <c r="J148" s="104">
        <v>141600</v>
      </c>
      <c r="K148" s="119" t="str">
        <f t="shared" si="4"/>
        <v>00020235118000000150</v>
      </c>
      <c r="L148" s="106" t="s">
        <v>819</v>
      </c>
    </row>
    <row r="149" spans="1:12" s="85" customFormat="1" ht="33.75">
      <c r="A149" s="80" t="s">
        <v>820</v>
      </c>
      <c r="B149" s="79" t="s">
        <v>6</v>
      </c>
      <c r="C149" s="122" t="s">
        <v>68</v>
      </c>
      <c r="D149" s="151" t="s">
        <v>821</v>
      </c>
      <c r="E149" s="152"/>
      <c r="F149" s="152"/>
      <c r="G149" s="153"/>
      <c r="H149" s="81">
        <v>566300</v>
      </c>
      <c r="I149" s="82">
        <v>424700</v>
      </c>
      <c r="J149" s="83">
        <f>IF(IF(H149="",0,H149)=0,0,(IF(H149&gt;0,IF(I149&gt;H149,0,H149-I149),IF(I149&gt;H149,H149-I149,0))))</f>
        <v>141600</v>
      </c>
      <c r="K149" s="120" t="str">
        <f t="shared" si="4"/>
        <v>00020235118050000150</v>
      </c>
      <c r="L149" s="84" t="str">
        <f>C149&amp;D149&amp;G149</f>
        <v>00020235118050000150</v>
      </c>
    </row>
    <row r="150" spans="1:12" ht="45">
      <c r="A150" s="100" t="s">
        <v>822</v>
      </c>
      <c r="B150" s="101" t="s">
        <v>6</v>
      </c>
      <c r="C150" s="102" t="s">
        <v>68</v>
      </c>
      <c r="D150" s="148" t="s">
        <v>823</v>
      </c>
      <c r="E150" s="149"/>
      <c r="F150" s="149"/>
      <c r="G150" s="150"/>
      <c r="H150" s="97">
        <v>20100</v>
      </c>
      <c r="I150" s="103">
        <v>5258.25</v>
      </c>
      <c r="J150" s="104">
        <v>14841.75</v>
      </c>
      <c r="K150" s="119" t="str">
        <f t="shared" si="4"/>
        <v>00020235120000000150</v>
      </c>
      <c r="L150" s="106" t="s">
        <v>824</v>
      </c>
    </row>
    <row r="151" spans="1:12" s="85" customFormat="1" ht="56.25">
      <c r="A151" s="80" t="s">
        <v>825</v>
      </c>
      <c r="B151" s="79" t="s">
        <v>6</v>
      </c>
      <c r="C151" s="122" t="s">
        <v>68</v>
      </c>
      <c r="D151" s="151" t="s">
        <v>826</v>
      </c>
      <c r="E151" s="152"/>
      <c r="F151" s="152"/>
      <c r="G151" s="153"/>
      <c r="H151" s="81">
        <v>20100</v>
      </c>
      <c r="I151" s="82">
        <v>5258.25</v>
      </c>
      <c r="J151" s="83">
        <f>IF(IF(H151="",0,H151)=0,0,(IF(H151&gt;0,IF(I151&gt;H151,0,H151-I151),IF(I151&gt;H151,H151-I151,0))))</f>
        <v>14841.75</v>
      </c>
      <c r="K151" s="120" t="str">
        <f t="shared" si="4"/>
        <v>00020235120050000150</v>
      </c>
      <c r="L151" s="84" t="str">
        <f>C151&amp;D151&amp;G151</f>
        <v>00020235120050000150</v>
      </c>
    </row>
    <row r="152" spans="1:12" ht="56.25">
      <c r="A152" s="100" t="s">
        <v>827</v>
      </c>
      <c r="B152" s="101" t="s">
        <v>6</v>
      </c>
      <c r="C152" s="102" t="s">
        <v>68</v>
      </c>
      <c r="D152" s="148" t="s">
        <v>828</v>
      </c>
      <c r="E152" s="149"/>
      <c r="F152" s="149"/>
      <c r="G152" s="150"/>
      <c r="H152" s="97">
        <v>3098800</v>
      </c>
      <c r="I152" s="103">
        <v>768180</v>
      </c>
      <c r="J152" s="104">
        <v>2330620</v>
      </c>
      <c r="K152" s="119" t="str">
        <f t="shared" si="4"/>
        <v>00020235303000000150</v>
      </c>
      <c r="L152" s="106" t="s">
        <v>829</v>
      </c>
    </row>
    <row r="153" spans="1:12" s="85" customFormat="1" ht="56.25">
      <c r="A153" s="80" t="s">
        <v>830</v>
      </c>
      <c r="B153" s="79" t="s">
        <v>6</v>
      </c>
      <c r="C153" s="122" t="s">
        <v>68</v>
      </c>
      <c r="D153" s="151" t="s">
        <v>831</v>
      </c>
      <c r="E153" s="152"/>
      <c r="F153" s="152"/>
      <c r="G153" s="153"/>
      <c r="H153" s="81">
        <v>3098800</v>
      </c>
      <c r="I153" s="82">
        <v>768180</v>
      </c>
      <c r="J153" s="83">
        <f>IF(IF(H153="",0,H153)=0,0,(IF(H153&gt;0,IF(I153&gt;H153,0,H153-I153),IF(I153&gt;H153,H153-I153,0))))</f>
        <v>2330620</v>
      </c>
      <c r="K153" s="120" t="str">
        <f t="shared" si="4"/>
        <v>00020235303050000150</v>
      </c>
      <c r="L153" s="84" t="str">
        <f>C153&amp;D153&amp;G153</f>
        <v>00020235303050000150</v>
      </c>
    </row>
    <row r="154" spans="1:12" ht="22.5">
      <c r="A154" s="100" t="s">
        <v>832</v>
      </c>
      <c r="B154" s="101" t="s">
        <v>6</v>
      </c>
      <c r="C154" s="102" t="s">
        <v>68</v>
      </c>
      <c r="D154" s="148" t="s">
        <v>833</v>
      </c>
      <c r="E154" s="149"/>
      <c r="F154" s="149"/>
      <c r="G154" s="150"/>
      <c r="H154" s="97">
        <v>1380500</v>
      </c>
      <c r="I154" s="103">
        <v>1014401.36</v>
      </c>
      <c r="J154" s="104">
        <v>366098.64</v>
      </c>
      <c r="K154" s="119" t="str">
        <f t="shared" si="4"/>
        <v>00020235930000000150</v>
      </c>
      <c r="L154" s="106" t="s">
        <v>834</v>
      </c>
    </row>
    <row r="155" spans="1:12" s="85" customFormat="1" ht="33.75">
      <c r="A155" s="80" t="s">
        <v>835</v>
      </c>
      <c r="B155" s="79" t="s">
        <v>6</v>
      </c>
      <c r="C155" s="122" t="s">
        <v>68</v>
      </c>
      <c r="D155" s="151" t="s">
        <v>836</v>
      </c>
      <c r="E155" s="152"/>
      <c r="F155" s="152"/>
      <c r="G155" s="153"/>
      <c r="H155" s="81">
        <v>1380500</v>
      </c>
      <c r="I155" s="82">
        <v>1014401.36</v>
      </c>
      <c r="J155" s="83">
        <f>IF(IF(H155="",0,H155)=0,0,(IF(H155&gt;0,IF(I155&gt;H155,0,H155-I155),IF(I155&gt;H155,H155-I155,0))))</f>
        <v>366098.64</v>
      </c>
      <c r="K155" s="120" t="str">
        <f t="shared" si="4"/>
        <v>00020235930050000150</v>
      </c>
      <c r="L155" s="84" t="str">
        <f>C155&amp;D155&amp;G155</f>
        <v>00020235930050000150</v>
      </c>
    </row>
    <row r="156" spans="1:12" ht="12.75">
      <c r="A156" s="100" t="s">
        <v>167</v>
      </c>
      <c r="B156" s="101" t="s">
        <v>6</v>
      </c>
      <c r="C156" s="102" t="s">
        <v>68</v>
      </c>
      <c r="D156" s="148" t="s">
        <v>837</v>
      </c>
      <c r="E156" s="149"/>
      <c r="F156" s="149"/>
      <c r="G156" s="150"/>
      <c r="H156" s="97">
        <v>4959990</v>
      </c>
      <c r="I156" s="103">
        <v>2820400</v>
      </c>
      <c r="J156" s="104">
        <v>2139590</v>
      </c>
      <c r="K156" s="119" t="str">
        <f t="shared" si="4"/>
        <v>00020240000000000150</v>
      </c>
      <c r="L156" s="106" t="s">
        <v>838</v>
      </c>
    </row>
    <row r="157" spans="1:12" ht="45">
      <c r="A157" s="100" t="s">
        <v>839</v>
      </c>
      <c r="B157" s="101" t="s">
        <v>6</v>
      </c>
      <c r="C157" s="102" t="s">
        <v>68</v>
      </c>
      <c r="D157" s="148" t="s">
        <v>840</v>
      </c>
      <c r="E157" s="149"/>
      <c r="F157" s="149"/>
      <c r="G157" s="150"/>
      <c r="H157" s="97">
        <v>570400</v>
      </c>
      <c r="I157" s="103">
        <v>65900</v>
      </c>
      <c r="J157" s="104">
        <v>504500</v>
      </c>
      <c r="K157" s="119" t="str">
        <f t="shared" si="4"/>
        <v>00020240014000000150</v>
      </c>
      <c r="L157" s="106" t="s">
        <v>841</v>
      </c>
    </row>
    <row r="158" spans="1:12" s="85" customFormat="1" ht="56.25">
      <c r="A158" s="80" t="s">
        <v>842</v>
      </c>
      <c r="B158" s="79" t="s">
        <v>6</v>
      </c>
      <c r="C158" s="122" t="s">
        <v>68</v>
      </c>
      <c r="D158" s="151" t="s">
        <v>843</v>
      </c>
      <c r="E158" s="152"/>
      <c r="F158" s="152"/>
      <c r="G158" s="153"/>
      <c r="H158" s="81">
        <v>570400</v>
      </c>
      <c r="I158" s="82">
        <v>65900</v>
      </c>
      <c r="J158" s="83">
        <f>IF(IF(H158="",0,H158)=0,0,(IF(H158&gt;0,IF(I158&gt;H158,0,H158-I158),IF(I158&gt;H158,H158-I158,0))))</f>
        <v>504500</v>
      </c>
      <c r="K158" s="120" t="str">
        <f t="shared" si="4"/>
        <v>00020240014050000150</v>
      </c>
      <c r="L158" s="84" t="str">
        <f>C158&amp;D158&amp;G158</f>
        <v>00020240014050000150</v>
      </c>
    </row>
    <row r="159" spans="1:12" ht="22.5">
      <c r="A159" s="100" t="s">
        <v>844</v>
      </c>
      <c r="B159" s="101" t="s">
        <v>6</v>
      </c>
      <c r="C159" s="102" t="s">
        <v>68</v>
      </c>
      <c r="D159" s="148" t="s">
        <v>845</v>
      </c>
      <c r="E159" s="149"/>
      <c r="F159" s="149"/>
      <c r="G159" s="150"/>
      <c r="H159" s="97">
        <v>4389590</v>
      </c>
      <c r="I159" s="103">
        <v>2754500</v>
      </c>
      <c r="J159" s="104">
        <v>1635090</v>
      </c>
      <c r="K159" s="119" t="str">
        <f t="shared" si="4"/>
        <v>00020249999000000150</v>
      </c>
      <c r="L159" s="106" t="s">
        <v>846</v>
      </c>
    </row>
    <row r="160" spans="1:12" s="85" customFormat="1" ht="22.5">
      <c r="A160" s="80" t="s">
        <v>847</v>
      </c>
      <c r="B160" s="79" t="s">
        <v>6</v>
      </c>
      <c r="C160" s="122" t="s">
        <v>68</v>
      </c>
      <c r="D160" s="151" t="s">
        <v>848</v>
      </c>
      <c r="E160" s="152"/>
      <c r="F160" s="152"/>
      <c r="G160" s="153"/>
      <c r="H160" s="81">
        <v>4389590</v>
      </c>
      <c r="I160" s="82">
        <v>2754500</v>
      </c>
      <c r="J160" s="83">
        <f>IF(IF(H160="",0,H160)=0,0,(IF(H160&gt;0,IF(I160&gt;H160,0,H160-I160),IF(I160&gt;H160,H160-I160,0))))</f>
        <v>1635090</v>
      </c>
      <c r="K160" s="120" t="str">
        <f t="shared" si="4"/>
        <v>00020249999050000150</v>
      </c>
      <c r="L160" s="84" t="str">
        <f>C160&amp;D160&amp;G160</f>
        <v>00020249999050000150</v>
      </c>
    </row>
    <row r="161" spans="1:12" ht="56.25">
      <c r="A161" s="100" t="s">
        <v>849</v>
      </c>
      <c r="B161" s="101" t="s">
        <v>6</v>
      </c>
      <c r="C161" s="102" t="s">
        <v>68</v>
      </c>
      <c r="D161" s="148" t="s">
        <v>850</v>
      </c>
      <c r="E161" s="149"/>
      <c r="F161" s="149"/>
      <c r="G161" s="150"/>
      <c r="H161" s="97">
        <v>2000000</v>
      </c>
      <c r="I161" s="103">
        <v>2000000</v>
      </c>
      <c r="J161" s="104">
        <v>0</v>
      </c>
      <c r="K161" s="119" t="str">
        <f t="shared" si="4"/>
        <v>00021800000000000000</v>
      </c>
      <c r="L161" s="106" t="s">
        <v>851</v>
      </c>
    </row>
    <row r="162" spans="1:12" ht="67.5">
      <c r="A162" s="100" t="s">
        <v>852</v>
      </c>
      <c r="B162" s="101" t="s">
        <v>6</v>
      </c>
      <c r="C162" s="102" t="s">
        <v>68</v>
      </c>
      <c r="D162" s="148" t="s">
        <v>853</v>
      </c>
      <c r="E162" s="149"/>
      <c r="F162" s="149"/>
      <c r="G162" s="150"/>
      <c r="H162" s="97">
        <v>2000000</v>
      </c>
      <c r="I162" s="103">
        <v>2000000</v>
      </c>
      <c r="J162" s="104">
        <v>0</v>
      </c>
      <c r="K162" s="119" t="str">
        <f t="shared" si="4"/>
        <v>00021800000000000150</v>
      </c>
      <c r="L162" s="106" t="s">
        <v>854</v>
      </c>
    </row>
    <row r="163" spans="1:12" ht="67.5">
      <c r="A163" s="100" t="s">
        <v>855</v>
      </c>
      <c r="B163" s="101" t="s">
        <v>6</v>
      </c>
      <c r="C163" s="102" t="s">
        <v>68</v>
      </c>
      <c r="D163" s="148" t="s">
        <v>856</v>
      </c>
      <c r="E163" s="149"/>
      <c r="F163" s="149"/>
      <c r="G163" s="150"/>
      <c r="H163" s="97">
        <v>2000000</v>
      </c>
      <c r="I163" s="103">
        <v>2000000</v>
      </c>
      <c r="J163" s="104">
        <v>0</v>
      </c>
      <c r="K163" s="119" t="str">
        <f t="shared" si="4"/>
        <v>00021800000050000150</v>
      </c>
      <c r="L163" s="106" t="s">
        <v>857</v>
      </c>
    </row>
    <row r="164" spans="1:12" s="85" customFormat="1" ht="45">
      <c r="A164" s="80" t="s">
        <v>858</v>
      </c>
      <c r="B164" s="79" t="s">
        <v>6</v>
      </c>
      <c r="C164" s="122" t="s">
        <v>68</v>
      </c>
      <c r="D164" s="151" t="s">
        <v>859</v>
      </c>
      <c r="E164" s="152"/>
      <c r="F164" s="152"/>
      <c r="G164" s="153"/>
      <c r="H164" s="81">
        <v>2000000</v>
      </c>
      <c r="I164" s="82">
        <v>2000000</v>
      </c>
      <c r="J164" s="83">
        <f>IF(IF(H164="",0,H164)=0,0,(IF(H164&gt;0,IF(I164&gt;H164,0,H164-I164),IF(I164&gt;H164,H164-I164,0))))</f>
        <v>0</v>
      </c>
      <c r="K164" s="120" t="str">
        <f t="shared" si="4"/>
        <v>00021860010050000150</v>
      </c>
      <c r="L164" s="84" t="str">
        <f>C164&amp;D164&amp;G164</f>
        <v>00021860010050000150</v>
      </c>
    </row>
    <row r="165" spans="1:12" ht="33.75">
      <c r="A165" s="100" t="s">
        <v>860</v>
      </c>
      <c r="B165" s="101" t="s">
        <v>6</v>
      </c>
      <c r="C165" s="102" t="s">
        <v>68</v>
      </c>
      <c r="D165" s="148" t="s">
        <v>861</v>
      </c>
      <c r="E165" s="149"/>
      <c r="F165" s="149"/>
      <c r="G165" s="150"/>
      <c r="H165" s="97">
        <v>0</v>
      </c>
      <c r="I165" s="103">
        <v>-179676</v>
      </c>
      <c r="J165" s="104">
        <v>0</v>
      </c>
      <c r="K165" s="119" t="str">
        <f t="shared" si="4"/>
        <v>00021900000000000000</v>
      </c>
      <c r="L165" s="106" t="s">
        <v>862</v>
      </c>
    </row>
    <row r="166" spans="1:12" ht="45">
      <c r="A166" s="100" t="s">
        <v>863</v>
      </c>
      <c r="B166" s="101" t="s">
        <v>6</v>
      </c>
      <c r="C166" s="102" t="s">
        <v>68</v>
      </c>
      <c r="D166" s="148" t="s">
        <v>864</v>
      </c>
      <c r="E166" s="149"/>
      <c r="F166" s="149"/>
      <c r="G166" s="150"/>
      <c r="H166" s="97">
        <v>0</v>
      </c>
      <c r="I166" s="103">
        <v>-179676</v>
      </c>
      <c r="J166" s="104">
        <v>0</v>
      </c>
      <c r="K166" s="119" t="str">
        <f t="shared" si="4"/>
        <v>00021900000050000150</v>
      </c>
      <c r="L166" s="106" t="s">
        <v>865</v>
      </c>
    </row>
    <row r="167" spans="1:12" s="85" customFormat="1" ht="45">
      <c r="A167" s="80" t="s">
        <v>866</v>
      </c>
      <c r="B167" s="79" t="s">
        <v>6</v>
      </c>
      <c r="C167" s="122" t="s">
        <v>68</v>
      </c>
      <c r="D167" s="151" t="s">
        <v>867</v>
      </c>
      <c r="E167" s="152"/>
      <c r="F167" s="152"/>
      <c r="G167" s="153"/>
      <c r="H167" s="81">
        <v>0</v>
      </c>
      <c r="I167" s="82">
        <v>-179676</v>
      </c>
      <c r="J167" s="83">
        <f>IF(IF(H167="",0,H167)=0,0,(IF(H167&gt;0,IF(I167&gt;H167,0,H167-I167),IF(I167&gt;H167,H167-I167,0))))</f>
        <v>0</v>
      </c>
      <c r="K167" s="120" t="str">
        <f t="shared" si="4"/>
        <v>00021960010050000150</v>
      </c>
      <c r="L167" s="84" t="str">
        <f>C167&amp;D167&amp;G167</f>
        <v>00021960010050000150</v>
      </c>
    </row>
    <row r="168" spans="1:12" ht="12.75">
      <c r="A168" s="100">
        <v>492</v>
      </c>
      <c r="B168" s="101" t="s">
        <v>6</v>
      </c>
      <c r="C168" s="102" t="s">
        <v>868</v>
      </c>
      <c r="D168" s="148" t="s">
        <v>106</v>
      </c>
      <c r="E168" s="149"/>
      <c r="F168" s="149"/>
      <c r="G168" s="150"/>
      <c r="H168" s="97">
        <v>1070900</v>
      </c>
      <c r="I168" s="103">
        <v>1070900</v>
      </c>
      <c r="J168" s="104">
        <v>0</v>
      </c>
      <c r="K168" s="119" t="str">
        <f t="shared" si="4"/>
        <v>49200000000000000000</v>
      </c>
      <c r="L168" s="106" t="s">
        <v>869</v>
      </c>
    </row>
    <row r="169" spans="1:12" ht="12.75">
      <c r="A169" s="100" t="s">
        <v>723</v>
      </c>
      <c r="B169" s="101" t="s">
        <v>6</v>
      </c>
      <c r="C169" s="102" t="s">
        <v>868</v>
      </c>
      <c r="D169" s="148" t="s">
        <v>724</v>
      </c>
      <c r="E169" s="149"/>
      <c r="F169" s="149"/>
      <c r="G169" s="150"/>
      <c r="H169" s="97">
        <v>1070900</v>
      </c>
      <c r="I169" s="103">
        <v>1070900</v>
      </c>
      <c r="J169" s="104">
        <v>0</v>
      </c>
      <c r="K169" s="119" t="str">
        <f t="shared" si="4"/>
        <v>49220000000000000000</v>
      </c>
      <c r="L169" s="106" t="s">
        <v>870</v>
      </c>
    </row>
    <row r="170" spans="1:12" ht="33.75">
      <c r="A170" s="100" t="s">
        <v>726</v>
      </c>
      <c r="B170" s="101" t="s">
        <v>6</v>
      </c>
      <c r="C170" s="102" t="s">
        <v>868</v>
      </c>
      <c r="D170" s="148" t="s">
        <v>727</v>
      </c>
      <c r="E170" s="149"/>
      <c r="F170" s="149"/>
      <c r="G170" s="150"/>
      <c r="H170" s="97">
        <v>1070900</v>
      </c>
      <c r="I170" s="103">
        <v>1070900</v>
      </c>
      <c r="J170" s="104">
        <v>0</v>
      </c>
      <c r="K170" s="119" t="str">
        <f t="shared" si="4"/>
        <v>49220200000000000000</v>
      </c>
      <c r="L170" s="106" t="s">
        <v>871</v>
      </c>
    </row>
    <row r="171" spans="1:12" ht="22.5">
      <c r="A171" s="100" t="s">
        <v>729</v>
      </c>
      <c r="B171" s="101" t="s">
        <v>6</v>
      </c>
      <c r="C171" s="102" t="s">
        <v>868</v>
      </c>
      <c r="D171" s="148" t="s">
        <v>730</v>
      </c>
      <c r="E171" s="149"/>
      <c r="F171" s="149"/>
      <c r="G171" s="150"/>
      <c r="H171" s="97">
        <v>1070900</v>
      </c>
      <c r="I171" s="103">
        <v>1070900</v>
      </c>
      <c r="J171" s="104">
        <v>0</v>
      </c>
      <c r="K171" s="119" t="str">
        <f t="shared" si="4"/>
        <v>49220210000000000150</v>
      </c>
      <c r="L171" s="106" t="s">
        <v>872</v>
      </c>
    </row>
    <row r="172" spans="1:12" ht="22.5">
      <c r="A172" s="100" t="s">
        <v>873</v>
      </c>
      <c r="B172" s="101" t="s">
        <v>6</v>
      </c>
      <c r="C172" s="102" t="s">
        <v>868</v>
      </c>
      <c r="D172" s="148" t="s">
        <v>874</v>
      </c>
      <c r="E172" s="149"/>
      <c r="F172" s="149"/>
      <c r="G172" s="150"/>
      <c r="H172" s="97">
        <v>1070900</v>
      </c>
      <c r="I172" s="103">
        <v>1070900</v>
      </c>
      <c r="J172" s="104">
        <v>0</v>
      </c>
      <c r="K172" s="119" t="str">
        <f t="shared" si="4"/>
        <v>49220215002000000150</v>
      </c>
      <c r="L172" s="106" t="s">
        <v>875</v>
      </c>
    </row>
    <row r="173" spans="1:12" s="85" customFormat="1" ht="22.5">
      <c r="A173" s="80" t="s">
        <v>876</v>
      </c>
      <c r="B173" s="79" t="s">
        <v>6</v>
      </c>
      <c r="C173" s="122" t="s">
        <v>868</v>
      </c>
      <c r="D173" s="151" t="s">
        <v>877</v>
      </c>
      <c r="E173" s="152"/>
      <c r="F173" s="152"/>
      <c r="G173" s="153"/>
      <c r="H173" s="81">
        <v>1070900</v>
      </c>
      <c r="I173" s="82">
        <v>1070900</v>
      </c>
      <c r="J173" s="83">
        <f>IF(IF(H173="",0,H173)=0,0,(IF(H173&gt;0,IF(I173&gt;H173,0,H173-I173),IF(I173&gt;H173,H173-I173,0))))</f>
        <v>0</v>
      </c>
      <c r="K173" s="120" t="str">
        <f t="shared" si="4"/>
        <v>49220215002050000150</v>
      </c>
      <c r="L173" s="84" t="str">
        <f>C173&amp;D173&amp;G173</f>
        <v>49220215002050000150</v>
      </c>
    </row>
    <row r="174" spans="1:11" ht="3.75" customHeight="1" hidden="1" thickBot="1">
      <c r="A174" s="15"/>
      <c r="B174" s="27"/>
      <c r="C174" s="19"/>
      <c r="D174" s="28"/>
      <c r="E174" s="28"/>
      <c r="F174" s="28"/>
      <c r="G174" s="28"/>
      <c r="H174" s="36"/>
      <c r="I174" s="37"/>
      <c r="J174" s="51"/>
      <c r="K174" s="116"/>
    </row>
    <row r="175" spans="1:11" ht="12.75">
      <c r="A175" s="20"/>
      <c r="B175" s="21"/>
      <c r="C175" s="22"/>
      <c r="D175" s="22"/>
      <c r="E175" s="22"/>
      <c r="F175" s="22"/>
      <c r="G175" s="22"/>
      <c r="H175" s="23"/>
      <c r="I175" s="23"/>
      <c r="J175" s="22"/>
      <c r="K175" s="22"/>
    </row>
    <row r="176" spans="1:11" ht="12.75" customHeight="1">
      <c r="A176" s="176" t="s">
        <v>24</v>
      </c>
      <c r="B176" s="176"/>
      <c r="C176" s="176"/>
      <c r="D176" s="176"/>
      <c r="E176" s="176"/>
      <c r="F176" s="176"/>
      <c r="G176" s="176"/>
      <c r="H176" s="176"/>
      <c r="I176" s="176"/>
      <c r="J176" s="176"/>
      <c r="K176" s="113"/>
    </row>
    <row r="177" spans="1:11" ht="12.75">
      <c r="A177" s="8"/>
      <c r="B177" s="8"/>
      <c r="C177" s="9"/>
      <c r="D177" s="9"/>
      <c r="E177" s="9"/>
      <c r="F177" s="9"/>
      <c r="G177" s="9"/>
      <c r="H177" s="10"/>
      <c r="I177" s="10"/>
      <c r="J177" s="33" t="s">
        <v>20</v>
      </c>
      <c r="K177" s="33"/>
    </row>
    <row r="178" spans="1:11" ht="12.75" customHeight="1">
      <c r="A178" s="164" t="s">
        <v>39</v>
      </c>
      <c r="B178" s="164" t="s">
        <v>40</v>
      </c>
      <c r="C178" s="177" t="s">
        <v>44</v>
      </c>
      <c r="D178" s="178"/>
      <c r="E178" s="178"/>
      <c r="F178" s="178"/>
      <c r="G178" s="179"/>
      <c r="H178" s="164" t="s">
        <v>42</v>
      </c>
      <c r="I178" s="164" t="s">
        <v>23</v>
      </c>
      <c r="J178" s="164" t="s">
        <v>43</v>
      </c>
      <c r="K178" s="114"/>
    </row>
    <row r="179" spans="1:11" ht="12.75">
      <c r="A179" s="165"/>
      <c r="B179" s="165"/>
      <c r="C179" s="180"/>
      <c r="D179" s="181"/>
      <c r="E179" s="181"/>
      <c r="F179" s="181"/>
      <c r="G179" s="182"/>
      <c r="H179" s="165"/>
      <c r="I179" s="165"/>
      <c r="J179" s="165"/>
      <c r="K179" s="114"/>
    </row>
    <row r="180" spans="1:11" ht="12.75">
      <c r="A180" s="166"/>
      <c r="B180" s="166"/>
      <c r="C180" s="183"/>
      <c r="D180" s="184"/>
      <c r="E180" s="184"/>
      <c r="F180" s="184"/>
      <c r="G180" s="185"/>
      <c r="H180" s="166"/>
      <c r="I180" s="166"/>
      <c r="J180" s="166"/>
      <c r="K180" s="114"/>
    </row>
    <row r="181" spans="1:11" ht="13.5" thickBot="1">
      <c r="A181" s="70">
        <v>1</v>
      </c>
      <c r="B181" s="12">
        <v>2</v>
      </c>
      <c r="C181" s="173">
        <v>3</v>
      </c>
      <c r="D181" s="174"/>
      <c r="E181" s="174"/>
      <c r="F181" s="174"/>
      <c r="G181" s="175"/>
      <c r="H181" s="13" t="s">
        <v>2</v>
      </c>
      <c r="I181" s="13" t="s">
        <v>25</v>
      </c>
      <c r="J181" s="13" t="s">
        <v>26</v>
      </c>
      <c r="K181" s="115"/>
    </row>
    <row r="182" spans="1:10" ht="12.75">
      <c r="A182" s="71" t="s">
        <v>5</v>
      </c>
      <c r="B182" s="38" t="s">
        <v>7</v>
      </c>
      <c r="C182" s="186" t="s">
        <v>17</v>
      </c>
      <c r="D182" s="187"/>
      <c r="E182" s="187"/>
      <c r="F182" s="187"/>
      <c r="G182" s="188"/>
      <c r="H182" s="52">
        <v>542001977.79</v>
      </c>
      <c r="I182" s="52">
        <v>352633307.75</v>
      </c>
      <c r="J182" s="105">
        <v>189368670.04</v>
      </c>
    </row>
    <row r="183" spans="1:10" ht="12.75" customHeight="1">
      <c r="A183" s="73" t="s">
        <v>4</v>
      </c>
      <c r="B183" s="50"/>
      <c r="C183" s="189"/>
      <c r="D183" s="190"/>
      <c r="E183" s="190"/>
      <c r="F183" s="190"/>
      <c r="G183" s="191"/>
      <c r="H183" s="59"/>
      <c r="I183" s="60"/>
      <c r="J183" s="61"/>
    </row>
    <row r="184" spans="1:12" ht="12.75">
      <c r="A184" s="100" t="s">
        <v>120</v>
      </c>
      <c r="B184" s="101" t="s">
        <v>7</v>
      </c>
      <c r="C184" s="102" t="s">
        <v>68</v>
      </c>
      <c r="D184" s="125" t="s">
        <v>122</v>
      </c>
      <c r="E184" s="148" t="s">
        <v>121</v>
      </c>
      <c r="F184" s="154"/>
      <c r="G184" s="130" t="s">
        <v>68</v>
      </c>
      <c r="H184" s="97">
        <v>56600151.78</v>
      </c>
      <c r="I184" s="103">
        <v>37462162.73</v>
      </c>
      <c r="J184" s="104">
        <v>19137989.05</v>
      </c>
      <c r="K184" s="119" t="str">
        <f aca="true" t="shared" si="5" ref="K184:K247">C184&amp;D184&amp;E184&amp;F184&amp;G184</f>
        <v>00001000000000000000</v>
      </c>
      <c r="L184" s="107" t="s">
        <v>92</v>
      </c>
    </row>
    <row r="185" spans="1:12" ht="22.5">
      <c r="A185" s="100" t="s">
        <v>123</v>
      </c>
      <c r="B185" s="101" t="s">
        <v>7</v>
      </c>
      <c r="C185" s="102" t="s">
        <v>68</v>
      </c>
      <c r="D185" s="125" t="s">
        <v>125</v>
      </c>
      <c r="E185" s="148" t="s">
        <v>121</v>
      </c>
      <c r="F185" s="154"/>
      <c r="G185" s="130" t="s">
        <v>68</v>
      </c>
      <c r="H185" s="97">
        <v>1936050</v>
      </c>
      <c r="I185" s="103">
        <v>1382284.12</v>
      </c>
      <c r="J185" s="104">
        <v>553765.88</v>
      </c>
      <c r="K185" s="119" t="str">
        <f t="shared" si="5"/>
        <v>00001020000000000000</v>
      </c>
      <c r="L185" s="107" t="s">
        <v>124</v>
      </c>
    </row>
    <row r="186" spans="1:12" ht="56.25">
      <c r="A186" s="100" t="s">
        <v>126</v>
      </c>
      <c r="B186" s="101" t="s">
        <v>7</v>
      </c>
      <c r="C186" s="102" t="s">
        <v>68</v>
      </c>
      <c r="D186" s="125" t="s">
        <v>125</v>
      </c>
      <c r="E186" s="148" t="s">
        <v>121</v>
      </c>
      <c r="F186" s="154"/>
      <c r="G186" s="130" t="s">
        <v>128</v>
      </c>
      <c r="H186" s="97">
        <v>1936050</v>
      </c>
      <c r="I186" s="103">
        <v>1382284.12</v>
      </c>
      <c r="J186" s="104">
        <v>553765.88</v>
      </c>
      <c r="K186" s="119" t="str">
        <f t="shared" si="5"/>
        <v>00001020000000000100</v>
      </c>
      <c r="L186" s="107" t="s">
        <v>127</v>
      </c>
    </row>
    <row r="187" spans="1:12" ht="22.5">
      <c r="A187" s="100" t="s">
        <v>129</v>
      </c>
      <c r="B187" s="101" t="s">
        <v>7</v>
      </c>
      <c r="C187" s="102" t="s">
        <v>68</v>
      </c>
      <c r="D187" s="125" t="s">
        <v>125</v>
      </c>
      <c r="E187" s="148" t="s">
        <v>121</v>
      </c>
      <c r="F187" s="154"/>
      <c r="G187" s="130" t="s">
        <v>131</v>
      </c>
      <c r="H187" s="97">
        <v>1936050</v>
      </c>
      <c r="I187" s="103">
        <v>1382284.12</v>
      </c>
      <c r="J187" s="104">
        <v>553765.88</v>
      </c>
      <c r="K187" s="119" t="str">
        <f t="shared" si="5"/>
        <v>00001020000000000120</v>
      </c>
      <c r="L187" s="107" t="s">
        <v>130</v>
      </c>
    </row>
    <row r="188" spans="1:12" s="85" customFormat="1" ht="22.5">
      <c r="A188" s="80" t="s">
        <v>132</v>
      </c>
      <c r="B188" s="79" t="s">
        <v>7</v>
      </c>
      <c r="C188" s="122" t="s">
        <v>68</v>
      </c>
      <c r="D188" s="126" t="s">
        <v>125</v>
      </c>
      <c r="E188" s="151" t="s">
        <v>121</v>
      </c>
      <c r="F188" s="155"/>
      <c r="G188" s="123" t="s">
        <v>133</v>
      </c>
      <c r="H188" s="81">
        <v>1456000</v>
      </c>
      <c r="I188" s="82">
        <v>1067809.74</v>
      </c>
      <c r="J188" s="83">
        <f>IF(IF(H188="",0,H188)=0,0,(IF(H188&gt;0,IF(I188&gt;H188,0,H188-I188),IF(I188&gt;H188,H188-I188,0))))</f>
        <v>388190.26</v>
      </c>
      <c r="K188" s="119" t="str">
        <f t="shared" si="5"/>
        <v>00001020000000000121</v>
      </c>
      <c r="L188" s="84" t="str">
        <f>C188&amp;D188&amp;E188&amp;F188&amp;G188</f>
        <v>00001020000000000121</v>
      </c>
    </row>
    <row r="189" spans="1:12" s="85" customFormat="1" ht="33.75">
      <c r="A189" s="80" t="s">
        <v>134</v>
      </c>
      <c r="B189" s="79" t="s">
        <v>7</v>
      </c>
      <c r="C189" s="122" t="s">
        <v>68</v>
      </c>
      <c r="D189" s="126" t="s">
        <v>125</v>
      </c>
      <c r="E189" s="151" t="s">
        <v>121</v>
      </c>
      <c r="F189" s="155"/>
      <c r="G189" s="123" t="s">
        <v>135</v>
      </c>
      <c r="H189" s="81">
        <v>40050</v>
      </c>
      <c r="I189" s="82">
        <v>40050</v>
      </c>
      <c r="J189" s="83">
        <f>IF(IF(H189="",0,H189)=0,0,(IF(H189&gt;0,IF(I189&gt;H189,0,H189-I189),IF(I189&gt;H189,H189-I189,0))))</f>
        <v>0</v>
      </c>
      <c r="K189" s="119" t="str">
        <f t="shared" si="5"/>
        <v>00001020000000000122</v>
      </c>
      <c r="L189" s="84" t="str">
        <f>C189&amp;D189&amp;E189&amp;F189&amp;G189</f>
        <v>00001020000000000122</v>
      </c>
    </row>
    <row r="190" spans="1:12" s="85" customFormat="1" ht="33.75">
      <c r="A190" s="80" t="s">
        <v>136</v>
      </c>
      <c r="B190" s="79" t="s">
        <v>7</v>
      </c>
      <c r="C190" s="122" t="s">
        <v>68</v>
      </c>
      <c r="D190" s="126" t="s">
        <v>125</v>
      </c>
      <c r="E190" s="151" t="s">
        <v>121</v>
      </c>
      <c r="F190" s="155"/>
      <c r="G190" s="123" t="s">
        <v>137</v>
      </c>
      <c r="H190" s="81">
        <v>440000</v>
      </c>
      <c r="I190" s="82">
        <v>274424.38</v>
      </c>
      <c r="J190" s="83">
        <f>IF(IF(H190="",0,H190)=0,0,(IF(H190&gt;0,IF(I190&gt;H190,0,H190-I190),IF(I190&gt;H190,H190-I190,0))))</f>
        <v>165575.62</v>
      </c>
      <c r="K190" s="119" t="str">
        <f t="shared" si="5"/>
        <v>00001020000000000129</v>
      </c>
      <c r="L190" s="84" t="str">
        <f>C190&amp;D190&amp;E190&amp;F190&amp;G190</f>
        <v>00001020000000000129</v>
      </c>
    </row>
    <row r="191" spans="1:12" ht="33.75">
      <c r="A191" s="100" t="s">
        <v>138</v>
      </c>
      <c r="B191" s="101" t="s">
        <v>7</v>
      </c>
      <c r="C191" s="102" t="s">
        <v>68</v>
      </c>
      <c r="D191" s="125" t="s">
        <v>140</v>
      </c>
      <c r="E191" s="148" t="s">
        <v>121</v>
      </c>
      <c r="F191" s="154"/>
      <c r="G191" s="130" t="s">
        <v>68</v>
      </c>
      <c r="H191" s="97">
        <v>1522100</v>
      </c>
      <c r="I191" s="103">
        <v>1112295.13</v>
      </c>
      <c r="J191" s="104">
        <v>409804.87</v>
      </c>
      <c r="K191" s="119" t="str">
        <f t="shared" si="5"/>
        <v>00001030000000000000</v>
      </c>
      <c r="L191" s="107" t="s">
        <v>139</v>
      </c>
    </row>
    <row r="192" spans="1:12" ht="56.25">
      <c r="A192" s="100" t="s">
        <v>126</v>
      </c>
      <c r="B192" s="101" t="s">
        <v>7</v>
      </c>
      <c r="C192" s="102" t="s">
        <v>68</v>
      </c>
      <c r="D192" s="125" t="s">
        <v>140</v>
      </c>
      <c r="E192" s="148" t="s">
        <v>121</v>
      </c>
      <c r="F192" s="154"/>
      <c r="G192" s="130" t="s">
        <v>128</v>
      </c>
      <c r="H192" s="97">
        <v>1263700</v>
      </c>
      <c r="I192" s="103">
        <v>962685.75</v>
      </c>
      <c r="J192" s="104">
        <v>301014.25</v>
      </c>
      <c r="K192" s="119" t="str">
        <f t="shared" si="5"/>
        <v>00001030000000000100</v>
      </c>
      <c r="L192" s="107" t="s">
        <v>141</v>
      </c>
    </row>
    <row r="193" spans="1:12" ht="22.5">
      <c r="A193" s="100" t="s">
        <v>129</v>
      </c>
      <c r="B193" s="101" t="s">
        <v>7</v>
      </c>
      <c r="C193" s="102" t="s">
        <v>68</v>
      </c>
      <c r="D193" s="125" t="s">
        <v>140</v>
      </c>
      <c r="E193" s="148" t="s">
        <v>121</v>
      </c>
      <c r="F193" s="154"/>
      <c r="G193" s="130" t="s">
        <v>131</v>
      </c>
      <c r="H193" s="97">
        <v>1263700</v>
      </c>
      <c r="I193" s="103">
        <v>962685.75</v>
      </c>
      <c r="J193" s="104">
        <v>301014.25</v>
      </c>
      <c r="K193" s="119" t="str">
        <f t="shared" si="5"/>
        <v>00001030000000000120</v>
      </c>
      <c r="L193" s="107" t="s">
        <v>142</v>
      </c>
    </row>
    <row r="194" spans="1:12" s="85" customFormat="1" ht="22.5">
      <c r="A194" s="80" t="s">
        <v>132</v>
      </c>
      <c r="B194" s="79" t="s">
        <v>7</v>
      </c>
      <c r="C194" s="122" t="s">
        <v>68</v>
      </c>
      <c r="D194" s="126" t="s">
        <v>140</v>
      </c>
      <c r="E194" s="151" t="s">
        <v>121</v>
      </c>
      <c r="F194" s="155"/>
      <c r="G194" s="123" t="s">
        <v>133</v>
      </c>
      <c r="H194" s="81">
        <v>938600</v>
      </c>
      <c r="I194" s="82">
        <v>707420.25</v>
      </c>
      <c r="J194" s="83">
        <f>IF(IF(H194="",0,H194)=0,0,(IF(H194&gt;0,IF(I194&gt;H194,0,H194-I194),IF(I194&gt;H194,H194-I194,0))))</f>
        <v>231179.75</v>
      </c>
      <c r="K194" s="119" t="str">
        <f t="shared" si="5"/>
        <v>00001030000000000121</v>
      </c>
      <c r="L194" s="84" t="str">
        <f>C194&amp;D194&amp;E194&amp;F194&amp;G194</f>
        <v>00001030000000000121</v>
      </c>
    </row>
    <row r="195" spans="1:12" s="85" customFormat="1" ht="33.75">
      <c r="A195" s="80" t="s">
        <v>134</v>
      </c>
      <c r="B195" s="79" t="s">
        <v>7</v>
      </c>
      <c r="C195" s="122" t="s">
        <v>68</v>
      </c>
      <c r="D195" s="126" t="s">
        <v>140</v>
      </c>
      <c r="E195" s="151" t="s">
        <v>121</v>
      </c>
      <c r="F195" s="155"/>
      <c r="G195" s="123" t="s">
        <v>135</v>
      </c>
      <c r="H195" s="81">
        <v>41700</v>
      </c>
      <c r="I195" s="82">
        <v>41650</v>
      </c>
      <c r="J195" s="83">
        <f>IF(IF(H195="",0,H195)=0,0,(IF(H195&gt;0,IF(I195&gt;H195,0,H195-I195),IF(I195&gt;H195,H195-I195,0))))</f>
        <v>50</v>
      </c>
      <c r="K195" s="119" t="str">
        <f t="shared" si="5"/>
        <v>00001030000000000122</v>
      </c>
      <c r="L195" s="84" t="str">
        <f>C195&amp;D195&amp;E195&amp;F195&amp;G195</f>
        <v>00001030000000000122</v>
      </c>
    </row>
    <row r="196" spans="1:12" s="85" customFormat="1" ht="33.75">
      <c r="A196" s="80" t="s">
        <v>136</v>
      </c>
      <c r="B196" s="79" t="s">
        <v>7</v>
      </c>
      <c r="C196" s="122" t="s">
        <v>68</v>
      </c>
      <c r="D196" s="126" t="s">
        <v>140</v>
      </c>
      <c r="E196" s="151" t="s">
        <v>121</v>
      </c>
      <c r="F196" s="155"/>
      <c r="G196" s="123" t="s">
        <v>137</v>
      </c>
      <c r="H196" s="81">
        <v>283400</v>
      </c>
      <c r="I196" s="82">
        <v>213615.5</v>
      </c>
      <c r="J196" s="83">
        <f>IF(IF(H196="",0,H196)=0,0,(IF(H196&gt;0,IF(I196&gt;H196,0,H196-I196),IF(I196&gt;H196,H196-I196,0))))</f>
        <v>69784.5</v>
      </c>
      <c r="K196" s="119" t="str">
        <f t="shared" si="5"/>
        <v>00001030000000000129</v>
      </c>
      <c r="L196" s="84" t="str">
        <f>C196&amp;D196&amp;E196&amp;F196&amp;G196</f>
        <v>00001030000000000129</v>
      </c>
    </row>
    <row r="197" spans="1:12" ht="22.5">
      <c r="A197" s="100" t="s">
        <v>143</v>
      </c>
      <c r="B197" s="101" t="s">
        <v>7</v>
      </c>
      <c r="C197" s="102" t="s">
        <v>68</v>
      </c>
      <c r="D197" s="125" t="s">
        <v>140</v>
      </c>
      <c r="E197" s="148" t="s">
        <v>121</v>
      </c>
      <c r="F197" s="154"/>
      <c r="G197" s="130" t="s">
        <v>7</v>
      </c>
      <c r="H197" s="97">
        <v>248400</v>
      </c>
      <c r="I197" s="103">
        <v>147659.38</v>
      </c>
      <c r="J197" s="104">
        <v>100740.62</v>
      </c>
      <c r="K197" s="119" t="str">
        <f t="shared" si="5"/>
        <v>00001030000000000200</v>
      </c>
      <c r="L197" s="107" t="s">
        <v>144</v>
      </c>
    </row>
    <row r="198" spans="1:12" ht="22.5">
      <c r="A198" s="100" t="s">
        <v>145</v>
      </c>
      <c r="B198" s="101" t="s">
        <v>7</v>
      </c>
      <c r="C198" s="102" t="s">
        <v>68</v>
      </c>
      <c r="D198" s="125" t="s">
        <v>140</v>
      </c>
      <c r="E198" s="148" t="s">
        <v>121</v>
      </c>
      <c r="F198" s="154"/>
      <c r="G198" s="130" t="s">
        <v>147</v>
      </c>
      <c r="H198" s="97">
        <v>248400</v>
      </c>
      <c r="I198" s="103">
        <v>147659.38</v>
      </c>
      <c r="J198" s="104">
        <v>100740.62</v>
      </c>
      <c r="K198" s="119" t="str">
        <f t="shared" si="5"/>
        <v>00001030000000000240</v>
      </c>
      <c r="L198" s="107" t="s">
        <v>146</v>
      </c>
    </row>
    <row r="199" spans="1:12" s="85" customFormat="1" ht="12.75">
      <c r="A199" s="80" t="s">
        <v>148</v>
      </c>
      <c r="B199" s="79" t="s">
        <v>7</v>
      </c>
      <c r="C199" s="122" t="s">
        <v>68</v>
      </c>
      <c r="D199" s="126" t="s">
        <v>140</v>
      </c>
      <c r="E199" s="151" t="s">
        <v>121</v>
      </c>
      <c r="F199" s="155"/>
      <c r="G199" s="123" t="s">
        <v>149</v>
      </c>
      <c r="H199" s="81">
        <v>248400</v>
      </c>
      <c r="I199" s="82">
        <v>147659.38</v>
      </c>
      <c r="J199" s="83">
        <f>IF(IF(H199="",0,H199)=0,0,(IF(H199&gt;0,IF(I199&gt;H199,0,H199-I199),IF(I199&gt;H199,H199-I199,0))))</f>
        <v>100740.62</v>
      </c>
      <c r="K199" s="119" t="str">
        <f t="shared" si="5"/>
        <v>00001030000000000244</v>
      </c>
      <c r="L199" s="84" t="str">
        <f>C199&amp;D199&amp;E199&amp;F199&amp;G199</f>
        <v>00001030000000000244</v>
      </c>
    </row>
    <row r="200" spans="1:12" ht="12.75">
      <c r="A200" s="100" t="s">
        <v>150</v>
      </c>
      <c r="B200" s="101" t="s">
        <v>7</v>
      </c>
      <c r="C200" s="102" t="s">
        <v>68</v>
      </c>
      <c r="D200" s="125" t="s">
        <v>140</v>
      </c>
      <c r="E200" s="148" t="s">
        <v>121</v>
      </c>
      <c r="F200" s="154"/>
      <c r="G200" s="130" t="s">
        <v>152</v>
      </c>
      <c r="H200" s="97">
        <v>10000</v>
      </c>
      <c r="I200" s="103">
        <v>1950</v>
      </c>
      <c r="J200" s="104">
        <v>8050</v>
      </c>
      <c r="K200" s="119" t="str">
        <f t="shared" si="5"/>
        <v>00001030000000000800</v>
      </c>
      <c r="L200" s="107" t="s">
        <v>151</v>
      </c>
    </row>
    <row r="201" spans="1:12" ht="12.75">
      <c r="A201" s="100" t="s">
        <v>153</v>
      </c>
      <c r="B201" s="101" t="s">
        <v>7</v>
      </c>
      <c r="C201" s="102" t="s">
        <v>68</v>
      </c>
      <c r="D201" s="125" t="s">
        <v>140</v>
      </c>
      <c r="E201" s="148" t="s">
        <v>121</v>
      </c>
      <c r="F201" s="154"/>
      <c r="G201" s="130" t="s">
        <v>155</v>
      </c>
      <c r="H201" s="97">
        <v>10000</v>
      </c>
      <c r="I201" s="103">
        <v>1950</v>
      </c>
      <c r="J201" s="104">
        <v>8050</v>
      </c>
      <c r="K201" s="119" t="str">
        <f t="shared" si="5"/>
        <v>00001030000000000850</v>
      </c>
      <c r="L201" s="107" t="s">
        <v>154</v>
      </c>
    </row>
    <row r="202" spans="1:12" s="85" customFormat="1" ht="12.75">
      <c r="A202" s="80" t="s">
        <v>156</v>
      </c>
      <c r="B202" s="79" t="s">
        <v>7</v>
      </c>
      <c r="C202" s="122" t="s">
        <v>68</v>
      </c>
      <c r="D202" s="126" t="s">
        <v>140</v>
      </c>
      <c r="E202" s="151" t="s">
        <v>121</v>
      </c>
      <c r="F202" s="155"/>
      <c r="G202" s="123" t="s">
        <v>157</v>
      </c>
      <c r="H202" s="81">
        <v>10000</v>
      </c>
      <c r="I202" s="82">
        <v>1950</v>
      </c>
      <c r="J202" s="83">
        <f>IF(IF(H202="",0,H202)=0,0,(IF(H202&gt;0,IF(I202&gt;H202,0,H202-I202),IF(I202&gt;H202,H202-I202,0))))</f>
        <v>8050</v>
      </c>
      <c r="K202" s="119" t="str">
        <f t="shared" si="5"/>
        <v>00001030000000000853</v>
      </c>
      <c r="L202" s="84" t="str">
        <f>C202&amp;D202&amp;E202&amp;F202&amp;G202</f>
        <v>00001030000000000853</v>
      </c>
    </row>
    <row r="203" spans="1:12" ht="45">
      <c r="A203" s="100" t="s">
        <v>158</v>
      </c>
      <c r="B203" s="101" t="s">
        <v>7</v>
      </c>
      <c r="C203" s="102" t="s">
        <v>68</v>
      </c>
      <c r="D203" s="125" t="s">
        <v>160</v>
      </c>
      <c r="E203" s="148" t="s">
        <v>121</v>
      </c>
      <c r="F203" s="154"/>
      <c r="G203" s="130" t="s">
        <v>68</v>
      </c>
      <c r="H203" s="97">
        <v>33687624.14</v>
      </c>
      <c r="I203" s="103">
        <v>23597471.34</v>
      </c>
      <c r="J203" s="104">
        <v>10090152.8</v>
      </c>
      <c r="K203" s="119" t="str">
        <f t="shared" si="5"/>
        <v>00001040000000000000</v>
      </c>
      <c r="L203" s="107" t="s">
        <v>159</v>
      </c>
    </row>
    <row r="204" spans="1:12" ht="56.25">
      <c r="A204" s="100" t="s">
        <v>126</v>
      </c>
      <c r="B204" s="101" t="s">
        <v>7</v>
      </c>
      <c r="C204" s="102" t="s">
        <v>68</v>
      </c>
      <c r="D204" s="125" t="s">
        <v>160</v>
      </c>
      <c r="E204" s="148" t="s">
        <v>121</v>
      </c>
      <c r="F204" s="154"/>
      <c r="G204" s="130" t="s">
        <v>128</v>
      </c>
      <c r="H204" s="97">
        <v>29721150</v>
      </c>
      <c r="I204" s="103">
        <v>20226374.64</v>
      </c>
      <c r="J204" s="104">
        <v>9494775.36</v>
      </c>
      <c r="K204" s="119" t="str">
        <f t="shared" si="5"/>
        <v>00001040000000000100</v>
      </c>
      <c r="L204" s="107" t="s">
        <v>161</v>
      </c>
    </row>
    <row r="205" spans="1:12" ht="22.5">
      <c r="A205" s="100" t="s">
        <v>129</v>
      </c>
      <c r="B205" s="101" t="s">
        <v>7</v>
      </c>
      <c r="C205" s="102" t="s">
        <v>68</v>
      </c>
      <c r="D205" s="125" t="s">
        <v>160</v>
      </c>
      <c r="E205" s="148" t="s">
        <v>121</v>
      </c>
      <c r="F205" s="154"/>
      <c r="G205" s="130" t="s">
        <v>131</v>
      </c>
      <c r="H205" s="97">
        <v>29721150</v>
      </c>
      <c r="I205" s="103">
        <v>20226374.64</v>
      </c>
      <c r="J205" s="104">
        <v>9494775.36</v>
      </c>
      <c r="K205" s="119" t="str">
        <f t="shared" si="5"/>
        <v>00001040000000000120</v>
      </c>
      <c r="L205" s="107" t="s">
        <v>162</v>
      </c>
    </row>
    <row r="206" spans="1:12" s="85" customFormat="1" ht="22.5">
      <c r="A206" s="80" t="s">
        <v>132</v>
      </c>
      <c r="B206" s="79" t="s">
        <v>7</v>
      </c>
      <c r="C206" s="122" t="s">
        <v>68</v>
      </c>
      <c r="D206" s="126" t="s">
        <v>160</v>
      </c>
      <c r="E206" s="151" t="s">
        <v>121</v>
      </c>
      <c r="F206" s="155"/>
      <c r="G206" s="123" t="s">
        <v>133</v>
      </c>
      <c r="H206" s="81">
        <v>21551200</v>
      </c>
      <c r="I206" s="82">
        <v>14683016.67</v>
      </c>
      <c r="J206" s="83">
        <f>IF(IF(H206="",0,H206)=0,0,(IF(H206&gt;0,IF(I206&gt;H206,0,H206-I206),IF(I206&gt;H206,H206-I206,0))))</f>
        <v>6868183.33</v>
      </c>
      <c r="K206" s="119" t="str">
        <f t="shared" si="5"/>
        <v>00001040000000000121</v>
      </c>
      <c r="L206" s="84" t="str">
        <f>C206&amp;D206&amp;E206&amp;F206&amp;G206</f>
        <v>00001040000000000121</v>
      </c>
    </row>
    <row r="207" spans="1:12" s="85" customFormat="1" ht="33.75">
      <c r="A207" s="80" t="s">
        <v>134</v>
      </c>
      <c r="B207" s="79" t="s">
        <v>7</v>
      </c>
      <c r="C207" s="122" t="s">
        <v>68</v>
      </c>
      <c r="D207" s="126" t="s">
        <v>160</v>
      </c>
      <c r="E207" s="151" t="s">
        <v>121</v>
      </c>
      <c r="F207" s="155"/>
      <c r="G207" s="123" t="s">
        <v>135</v>
      </c>
      <c r="H207" s="81">
        <v>1661750</v>
      </c>
      <c r="I207" s="82">
        <v>1404408</v>
      </c>
      <c r="J207" s="83">
        <f>IF(IF(H207="",0,H207)=0,0,(IF(H207&gt;0,IF(I207&gt;H207,0,H207-I207),IF(I207&gt;H207,H207-I207,0))))</f>
        <v>257342</v>
      </c>
      <c r="K207" s="119" t="str">
        <f t="shared" si="5"/>
        <v>00001040000000000122</v>
      </c>
      <c r="L207" s="84" t="str">
        <f>C207&amp;D207&amp;E207&amp;F207&amp;G207</f>
        <v>00001040000000000122</v>
      </c>
    </row>
    <row r="208" spans="1:12" s="85" customFormat="1" ht="33.75">
      <c r="A208" s="80" t="s">
        <v>136</v>
      </c>
      <c r="B208" s="79" t="s">
        <v>7</v>
      </c>
      <c r="C208" s="122" t="s">
        <v>68</v>
      </c>
      <c r="D208" s="126" t="s">
        <v>160</v>
      </c>
      <c r="E208" s="151" t="s">
        <v>121</v>
      </c>
      <c r="F208" s="155"/>
      <c r="G208" s="123" t="s">
        <v>137</v>
      </c>
      <c r="H208" s="81">
        <v>6508200</v>
      </c>
      <c r="I208" s="82">
        <v>4138949.97</v>
      </c>
      <c r="J208" s="83">
        <f>IF(IF(H208="",0,H208)=0,0,(IF(H208&gt;0,IF(I208&gt;H208,0,H208-I208),IF(I208&gt;H208,H208-I208,0))))</f>
        <v>2369250.03</v>
      </c>
      <c r="K208" s="119" t="str">
        <f t="shared" si="5"/>
        <v>00001040000000000129</v>
      </c>
      <c r="L208" s="84" t="str">
        <f>C208&amp;D208&amp;E208&amp;F208&amp;G208</f>
        <v>00001040000000000129</v>
      </c>
    </row>
    <row r="209" spans="1:12" ht="22.5">
      <c r="A209" s="100" t="s">
        <v>143</v>
      </c>
      <c r="B209" s="101" t="s">
        <v>7</v>
      </c>
      <c r="C209" s="102" t="s">
        <v>68</v>
      </c>
      <c r="D209" s="125" t="s">
        <v>160</v>
      </c>
      <c r="E209" s="148" t="s">
        <v>121</v>
      </c>
      <c r="F209" s="154"/>
      <c r="G209" s="130" t="s">
        <v>7</v>
      </c>
      <c r="H209" s="97">
        <v>3754429.14</v>
      </c>
      <c r="I209" s="103">
        <v>3252558.7</v>
      </c>
      <c r="J209" s="104">
        <v>501870.44</v>
      </c>
      <c r="K209" s="119" t="str">
        <f t="shared" si="5"/>
        <v>00001040000000000200</v>
      </c>
      <c r="L209" s="107" t="s">
        <v>163</v>
      </c>
    </row>
    <row r="210" spans="1:12" ht="22.5">
      <c r="A210" s="100" t="s">
        <v>145</v>
      </c>
      <c r="B210" s="101" t="s">
        <v>7</v>
      </c>
      <c r="C210" s="102" t="s">
        <v>68</v>
      </c>
      <c r="D210" s="125" t="s">
        <v>160</v>
      </c>
      <c r="E210" s="148" t="s">
        <v>121</v>
      </c>
      <c r="F210" s="154"/>
      <c r="G210" s="130" t="s">
        <v>147</v>
      </c>
      <c r="H210" s="97">
        <v>3754429.14</v>
      </c>
      <c r="I210" s="103">
        <v>3252558.7</v>
      </c>
      <c r="J210" s="104">
        <v>501870.44</v>
      </c>
      <c r="K210" s="119" t="str">
        <f t="shared" si="5"/>
        <v>00001040000000000240</v>
      </c>
      <c r="L210" s="107" t="s">
        <v>164</v>
      </c>
    </row>
    <row r="211" spans="1:12" s="85" customFormat="1" ht="12.75">
      <c r="A211" s="80" t="s">
        <v>148</v>
      </c>
      <c r="B211" s="79" t="s">
        <v>7</v>
      </c>
      <c r="C211" s="122" t="s">
        <v>68</v>
      </c>
      <c r="D211" s="126" t="s">
        <v>160</v>
      </c>
      <c r="E211" s="151" t="s">
        <v>121</v>
      </c>
      <c r="F211" s="155"/>
      <c r="G211" s="123" t="s">
        <v>149</v>
      </c>
      <c r="H211" s="81">
        <v>3754429.14</v>
      </c>
      <c r="I211" s="82">
        <v>3252558.7</v>
      </c>
      <c r="J211" s="83">
        <f>IF(IF(H211="",0,H211)=0,0,(IF(H211&gt;0,IF(I211&gt;H211,0,H211-I211),IF(I211&gt;H211,H211-I211,0))))</f>
        <v>501870.44</v>
      </c>
      <c r="K211" s="119" t="str">
        <f t="shared" si="5"/>
        <v>00001040000000000244</v>
      </c>
      <c r="L211" s="84" t="str">
        <f>C211&amp;D211&amp;E211&amp;F211&amp;G211</f>
        <v>00001040000000000244</v>
      </c>
    </row>
    <row r="212" spans="1:12" ht="12.75">
      <c r="A212" s="100" t="s">
        <v>165</v>
      </c>
      <c r="B212" s="101" t="s">
        <v>7</v>
      </c>
      <c r="C212" s="102" t="s">
        <v>68</v>
      </c>
      <c r="D212" s="125" t="s">
        <v>160</v>
      </c>
      <c r="E212" s="148" t="s">
        <v>121</v>
      </c>
      <c r="F212" s="154"/>
      <c r="G212" s="130" t="s">
        <v>8</v>
      </c>
      <c r="H212" s="97">
        <v>59045</v>
      </c>
      <c r="I212" s="103">
        <v>59045</v>
      </c>
      <c r="J212" s="104">
        <v>0</v>
      </c>
      <c r="K212" s="119" t="str">
        <f t="shared" si="5"/>
        <v>00001040000000000500</v>
      </c>
      <c r="L212" s="107" t="s">
        <v>166</v>
      </c>
    </row>
    <row r="213" spans="1:12" s="85" customFormat="1" ht="12.75">
      <c r="A213" s="80" t="s">
        <v>167</v>
      </c>
      <c r="B213" s="79" t="s">
        <v>7</v>
      </c>
      <c r="C213" s="122" t="s">
        <v>68</v>
      </c>
      <c r="D213" s="126" t="s">
        <v>160</v>
      </c>
      <c r="E213" s="151" t="s">
        <v>121</v>
      </c>
      <c r="F213" s="155"/>
      <c r="G213" s="123" t="s">
        <v>168</v>
      </c>
      <c r="H213" s="81">
        <v>59045</v>
      </c>
      <c r="I213" s="82">
        <v>59045</v>
      </c>
      <c r="J213" s="83">
        <f>IF(IF(H213="",0,H213)=0,0,(IF(H213&gt;0,IF(I213&gt;H213,0,H213-I213),IF(I213&gt;H213,H213-I213,0))))</f>
        <v>0</v>
      </c>
      <c r="K213" s="119" t="str">
        <f t="shared" si="5"/>
        <v>00001040000000000540</v>
      </c>
      <c r="L213" s="84" t="str">
        <f>C213&amp;D213&amp;E213&amp;F213&amp;G213</f>
        <v>00001040000000000540</v>
      </c>
    </row>
    <row r="214" spans="1:12" ht="12.75">
      <c r="A214" s="100" t="s">
        <v>150</v>
      </c>
      <c r="B214" s="101" t="s">
        <v>7</v>
      </c>
      <c r="C214" s="102" t="s">
        <v>68</v>
      </c>
      <c r="D214" s="125" t="s">
        <v>160</v>
      </c>
      <c r="E214" s="148" t="s">
        <v>121</v>
      </c>
      <c r="F214" s="154"/>
      <c r="G214" s="130" t="s">
        <v>152</v>
      </c>
      <c r="H214" s="97">
        <v>153000</v>
      </c>
      <c r="I214" s="103">
        <v>59493</v>
      </c>
      <c r="J214" s="104">
        <v>93507</v>
      </c>
      <c r="K214" s="119" t="str">
        <f t="shared" si="5"/>
        <v>00001040000000000800</v>
      </c>
      <c r="L214" s="107" t="s">
        <v>169</v>
      </c>
    </row>
    <row r="215" spans="1:12" ht="12.75">
      <c r="A215" s="100" t="s">
        <v>170</v>
      </c>
      <c r="B215" s="101" t="s">
        <v>7</v>
      </c>
      <c r="C215" s="102" t="s">
        <v>68</v>
      </c>
      <c r="D215" s="125" t="s">
        <v>160</v>
      </c>
      <c r="E215" s="148" t="s">
        <v>121</v>
      </c>
      <c r="F215" s="154"/>
      <c r="G215" s="130" t="s">
        <v>172</v>
      </c>
      <c r="H215" s="97">
        <v>50000</v>
      </c>
      <c r="I215" s="103">
        <v>0</v>
      </c>
      <c r="J215" s="104">
        <v>50000</v>
      </c>
      <c r="K215" s="119" t="str">
        <f t="shared" si="5"/>
        <v>00001040000000000830</v>
      </c>
      <c r="L215" s="107" t="s">
        <v>171</v>
      </c>
    </row>
    <row r="216" spans="1:12" s="85" customFormat="1" ht="22.5">
      <c r="A216" s="80" t="s">
        <v>173</v>
      </c>
      <c r="B216" s="79" t="s">
        <v>7</v>
      </c>
      <c r="C216" s="122" t="s">
        <v>68</v>
      </c>
      <c r="D216" s="126" t="s">
        <v>160</v>
      </c>
      <c r="E216" s="151" t="s">
        <v>121</v>
      </c>
      <c r="F216" s="155"/>
      <c r="G216" s="123" t="s">
        <v>174</v>
      </c>
      <c r="H216" s="81">
        <v>50000</v>
      </c>
      <c r="I216" s="82">
        <v>0</v>
      </c>
      <c r="J216" s="83">
        <f>IF(IF(H216="",0,H216)=0,0,(IF(H216&gt;0,IF(I216&gt;H216,0,H216-I216),IF(I216&gt;H216,H216-I216,0))))</f>
        <v>50000</v>
      </c>
      <c r="K216" s="119" t="str">
        <f t="shared" si="5"/>
        <v>00001040000000000831</v>
      </c>
      <c r="L216" s="84" t="str">
        <f>C216&amp;D216&amp;E216&amp;F216&amp;G216</f>
        <v>00001040000000000831</v>
      </c>
    </row>
    <row r="217" spans="1:12" ht="12.75">
      <c r="A217" s="100" t="s">
        <v>153</v>
      </c>
      <c r="B217" s="101" t="s">
        <v>7</v>
      </c>
      <c r="C217" s="102" t="s">
        <v>68</v>
      </c>
      <c r="D217" s="125" t="s">
        <v>160</v>
      </c>
      <c r="E217" s="148" t="s">
        <v>121</v>
      </c>
      <c r="F217" s="154"/>
      <c r="G217" s="130" t="s">
        <v>155</v>
      </c>
      <c r="H217" s="97">
        <v>103000</v>
      </c>
      <c r="I217" s="103">
        <v>59493</v>
      </c>
      <c r="J217" s="104">
        <v>43507</v>
      </c>
      <c r="K217" s="119" t="str">
        <f t="shared" si="5"/>
        <v>00001040000000000850</v>
      </c>
      <c r="L217" s="107" t="s">
        <v>175</v>
      </c>
    </row>
    <row r="218" spans="1:12" s="85" customFormat="1" ht="22.5">
      <c r="A218" s="80" t="s">
        <v>176</v>
      </c>
      <c r="B218" s="79" t="s">
        <v>7</v>
      </c>
      <c r="C218" s="122" t="s">
        <v>68</v>
      </c>
      <c r="D218" s="126" t="s">
        <v>160</v>
      </c>
      <c r="E218" s="151" t="s">
        <v>121</v>
      </c>
      <c r="F218" s="155"/>
      <c r="G218" s="123" t="s">
        <v>177</v>
      </c>
      <c r="H218" s="81">
        <v>37000</v>
      </c>
      <c r="I218" s="82">
        <v>332</v>
      </c>
      <c r="J218" s="83">
        <f>IF(IF(H218="",0,H218)=0,0,(IF(H218&gt;0,IF(I218&gt;H218,0,H218-I218),IF(I218&gt;H218,H218-I218,0))))</f>
        <v>36668</v>
      </c>
      <c r="K218" s="119" t="str">
        <f t="shared" si="5"/>
        <v>00001040000000000851</v>
      </c>
      <c r="L218" s="84" t="str">
        <f>C218&amp;D218&amp;E218&amp;F218&amp;G218</f>
        <v>00001040000000000851</v>
      </c>
    </row>
    <row r="219" spans="1:12" s="85" customFormat="1" ht="12.75">
      <c r="A219" s="80" t="s">
        <v>178</v>
      </c>
      <c r="B219" s="79" t="s">
        <v>7</v>
      </c>
      <c r="C219" s="122" t="s">
        <v>68</v>
      </c>
      <c r="D219" s="126" t="s">
        <v>160</v>
      </c>
      <c r="E219" s="151" t="s">
        <v>121</v>
      </c>
      <c r="F219" s="155"/>
      <c r="G219" s="123" t="s">
        <v>179</v>
      </c>
      <c r="H219" s="81">
        <v>66000</v>
      </c>
      <c r="I219" s="82">
        <v>59161</v>
      </c>
      <c r="J219" s="83">
        <f>IF(IF(H219="",0,H219)=0,0,(IF(H219&gt;0,IF(I219&gt;H219,0,H219-I219),IF(I219&gt;H219,H219-I219,0))))</f>
        <v>6839</v>
      </c>
      <c r="K219" s="119" t="str">
        <f t="shared" si="5"/>
        <v>00001040000000000852</v>
      </c>
      <c r="L219" s="84" t="str">
        <f>C219&amp;D219&amp;E219&amp;F219&amp;G219</f>
        <v>00001040000000000852</v>
      </c>
    </row>
    <row r="220" spans="1:12" ht="12.75">
      <c r="A220" s="100" t="s">
        <v>180</v>
      </c>
      <c r="B220" s="101" t="s">
        <v>7</v>
      </c>
      <c r="C220" s="102" t="s">
        <v>68</v>
      </c>
      <c r="D220" s="125" t="s">
        <v>182</v>
      </c>
      <c r="E220" s="148" t="s">
        <v>121</v>
      </c>
      <c r="F220" s="154"/>
      <c r="G220" s="130" t="s">
        <v>68</v>
      </c>
      <c r="H220" s="97">
        <v>20100</v>
      </c>
      <c r="I220" s="103">
        <v>5258.25</v>
      </c>
      <c r="J220" s="104">
        <v>14841.75</v>
      </c>
      <c r="K220" s="119" t="str">
        <f t="shared" si="5"/>
        <v>00001050000000000000</v>
      </c>
      <c r="L220" s="107" t="s">
        <v>181</v>
      </c>
    </row>
    <row r="221" spans="1:12" ht="22.5">
      <c r="A221" s="100" t="s">
        <v>143</v>
      </c>
      <c r="B221" s="101" t="s">
        <v>7</v>
      </c>
      <c r="C221" s="102" t="s">
        <v>68</v>
      </c>
      <c r="D221" s="125" t="s">
        <v>182</v>
      </c>
      <c r="E221" s="148" t="s">
        <v>121</v>
      </c>
      <c r="F221" s="154"/>
      <c r="G221" s="130" t="s">
        <v>7</v>
      </c>
      <c r="H221" s="97">
        <v>20100</v>
      </c>
      <c r="I221" s="103">
        <v>5258.25</v>
      </c>
      <c r="J221" s="104">
        <v>14841.75</v>
      </c>
      <c r="K221" s="119" t="str">
        <f t="shared" si="5"/>
        <v>00001050000000000200</v>
      </c>
      <c r="L221" s="107" t="s">
        <v>183</v>
      </c>
    </row>
    <row r="222" spans="1:12" ht="22.5">
      <c r="A222" s="100" t="s">
        <v>145</v>
      </c>
      <c r="B222" s="101" t="s">
        <v>7</v>
      </c>
      <c r="C222" s="102" t="s">
        <v>68</v>
      </c>
      <c r="D222" s="125" t="s">
        <v>182</v>
      </c>
      <c r="E222" s="148" t="s">
        <v>121</v>
      </c>
      <c r="F222" s="154"/>
      <c r="G222" s="130" t="s">
        <v>147</v>
      </c>
      <c r="H222" s="97">
        <v>20100</v>
      </c>
      <c r="I222" s="103">
        <v>5258.25</v>
      </c>
      <c r="J222" s="104">
        <v>14841.75</v>
      </c>
      <c r="K222" s="119" t="str">
        <f t="shared" si="5"/>
        <v>00001050000000000240</v>
      </c>
      <c r="L222" s="107" t="s">
        <v>184</v>
      </c>
    </row>
    <row r="223" spans="1:12" s="85" customFormat="1" ht="12.75">
      <c r="A223" s="80" t="s">
        <v>148</v>
      </c>
      <c r="B223" s="79" t="s">
        <v>7</v>
      </c>
      <c r="C223" s="122" t="s">
        <v>68</v>
      </c>
      <c r="D223" s="126" t="s">
        <v>182</v>
      </c>
      <c r="E223" s="151" t="s">
        <v>121</v>
      </c>
      <c r="F223" s="155"/>
      <c r="G223" s="123" t="s">
        <v>149</v>
      </c>
      <c r="H223" s="81">
        <v>20100</v>
      </c>
      <c r="I223" s="82">
        <v>5258.25</v>
      </c>
      <c r="J223" s="83">
        <f>IF(IF(H223="",0,H223)=0,0,(IF(H223&gt;0,IF(I223&gt;H223,0,H223-I223),IF(I223&gt;H223,H223-I223,0))))</f>
        <v>14841.75</v>
      </c>
      <c r="K223" s="119" t="str">
        <f t="shared" si="5"/>
        <v>00001050000000000244</v>
      </c>
      <c r="L223" s="84" t="str">
        <f>C223&amp;D223&amp;E223&amp;F223&amp;G223</f>
        <v>00001050000000000244</v>
      </c>
    </row>
    <row r="224" spans="1:12" ht="33.75">
      <c r="A224" s="100" t="s">
        <v>185</v>
      </c>
      <c r="B224" s="101" t="s">
        <v>7</v>
      </c>
      <c r="C224" s="102" t="s">
        <v>68</v>
      </c>
      <c r="D224" s="125" t="s">
        <v>187</v>
      </c>
      <c r="E224" s="148" t="s">
        <v>121</v>
      </c>
      <c r="F224" s="154"/>
      <c r="G224" s="130" t="s">
        <v>68</v>
      </c>
      <c r="H224" s="97">
        <v>9517300</v>
      </c>
      <c r="I224" s="103">
        <v>6445829.06</v>
      </c>
      <c r="J224" s="104">
        <v>3071470.94</v>
      </c>
      <c r="K224" s="119" t="str">
        <f t="shared" si="5"/>
        <v>00001060000000000000</v>
      </c>
      <c r="L224" s="107" t="s">
        <v>186</v>
      </c>
    </row>
    <row r="225" spans="1:12" ht="56.25">
      <c r="A225" s="100" t="s">
        <v>126</v>
      </c>
      <c r="B225" s="101" t="s">
        <v>7</v>
      </c>
      <c r="C225" s="102" t="s">
        <v>68</v>
      </c>
      <c r="D225" s="125" t="s">
        <v>187</v>
      </c>
      <c r="E225" s="148" t="s">
        <v>121</v>
      </c>
      <c r="F225" s="154"/>
      <c r="G225" s="130" t="s">
        <v>128</v>
      </c>
      <c r="H225" s="97">
        <v>8823200</v>
      </c>
      <c r="I225" s="103">
        <v>6287661.26</v>
      </c>
      <c r="J225" s="104">
        <v>2535538.74</v>
      </c>
      <c r="K225" s="119" t="str">
        <f t="shared" si="5"/>
        <v>00001060000000000100</v>
      </c>
      <c r="L225" s="107" t="s">
        <v>188</v>
      </c>
    </row>
    <row r="226" spans="1:12" ht="22.5">
      <c r="A226" s="100" t="s">
        <v>129</v>
      </c>
      <c r="B226" s="101" t="s">
        <v>7</v>
      </c>
      <c r="C226" s="102" t="s">
        <v>68</v>
      </c>
      <c r="D226" s="125" t="s">
        <v>187</v>
      </c>
      <c r="E226" s="148" t="s">
        <v>121</v>
      </c>
      <c r="F226" s="154"/>
      <c r="G226" s="130" t="s">
        <v>131</v>
      </c>
      <c r="H226" s="97">
        <v>8823200</v>
      </c>
      <c r="I226" s="103">
        <v>6287661.26</v>
      </c>
      <c r="J226" s="104">
        <v>2535538.74</v>
      </c>
      <c r="K226" s="119" t="str">
        <f t="shared" si="5"/>
        <v>00001060000000000120</v>
      </c>
      <c r="L226" s="107" t="s">
        <v>189</v>
      </c>
    </row>
    <row r="227" spans="1:12" s="85" customFormat="1" ht="22.5">
      <c r="A227" s="80" t="s">
        <v>132</v>
      </c>
      <c r="B227" s="79" t="s">
        <v>7</v>
      </c>
      <c r="C227" s="122" t="s">
        <v>68</v>
      </c>
      <c r="D227" s="126" t="s">
        <v>187</v>
      </c>
      <c r="E227" s="151" t="s">
        <v>121</v>
      </c>
      <c r="F227" s="155"/>
      <c r="G227" s="123" t="s">
        <v>133</v>
      </c>
      <c r="H227" s="81">
        <v>6436700</v>
      </c>
      <c r="I227" s="82">
        <v>4662973.42</v>
      </c>
      <c r="J227" s="83">
        <f>IF(IF(H227="",0,H227)=0,0,(IF(H227&gt;0,IF(I227&gt;H227,0,H227-I227),IF(I227&gt;H227,H227-I227,0))))</f>
        <v>1773726.58</v>
      </c>
      <c r="K227" s="119" t="str">
        <f t="shared" si="5"/>
        <v>00001060000000000121</v>
      </c>
      <c r="L227" s="84" t="str">
        <f>C227&amp;D227&amp;E227&amp;F227&amp;G227</f>
        <v>00001060000000000121</v>
      </c>
    </row>
    <row r="228" spans="1:12" s="85" customFormat="1" ht="33.75">
      <c r="A228" s="80" t="s">
        <v>134</v>
      </c>
      <c r="B228" s="79" t="s">
        <v>7</v>
      </c>
      <c r="C228" s="122" t="s">
        <v>68</v>
      </c>
      <c r="D228" s="126" t="s">
        <v>187</v>
      </c>
      <c r="E228" s="151" t="s">
        <v>121</v>
      </c>
      <c r="F228" s="155"/>
      <c r="G228" s="123" t="s">
        <v>135</v>
      </c>
      <c r="H228" s="81">
        <v>442600</v>
      </c>
      <c r="I228" s="82">
        <v>380475</v>
      </c>
      <c r="J228" s="83">
        <f>IF(IF(H228="",0,H228)=0,0,(IF(H228&gt;0,IF(I228&gt;H228,0,H228-I228),IF(I228&gt;H228,H228-I228,0))))</f>
        <v>62125</v>
      </c>
      <c r="K228" s="119" t="str">
        <f t="shared" si="5"/>
        <v>00001060000000000122</v>
      </c>
      <c r="L228" s="84" t="str">
        <f>C228&amp;D228&amp;E228&amp;F228&amp;G228</f>
        <v>00001060000000000122</v>
      </c>
    </row>
    <row r="229" spans="1:12" s="85" customFormat="1" ht="33.75">
      <c r="A229" s="80" t="s">
        <v>136</v>
      </c>
      <c r="B229" s="79" t="s">
        <v>7</v>
      </c>
      <c r="C229" s="122" t="s">
        <v>68</v>
      </c>
      <c r="D229" s="126" t="s">
        <v>187</v>
      </c>
      <c r="E229" s="151" t="s">
        <v>121</v>
      </c>
      <c r="F229" s="155"/>
      <c r="G229" s="123" t="s">
        <v>137</v>
      </c>
      <c r="H229" s="81">
        <v>1943900</v>
      </c>
      <c r="I229" s="82">
        <v>1244212.84</v>
      </c>
      <c r="J229" s="83">
        <f>IF(IF(H229="",0,H229)=0,0,(IF(H229&gt;0,IF(I229&gt;H229,0,H229-I229),IF(I229&gt;H229,H229-I229,0))))</f>
        <v>699687.16</v>
      </c>
      <c r="K229" s="119" t="str">
        <f t="shared" si="5"/>
        <v>00001060000000000129</v>
      </c>
      <c r="L229" s="84" t="str">
        <f>C229&amp;D229&amp;E229&amp;F229&amp;G229</f>
        <v>00001060000000000129</v>
      </c>
    </row>
    <row r="230" spans="1:12" ht="22.5">
      <c r="A230" s="100" t="s">
        <v>143</v>
      </c>
      <c r="B230" s="101" t="s">
        <v>7</v>
      </c>
      <c r="C230" s="102" t="s">
        <v>68</v>
      </c>
      <c r="D230" s="125" t="s">
        <v>187</v>
      </c>
      <c r="E230" s="148" t="s">
        <v>121</v>
      </c>
      <c r="F230" s="154"/>
      <c r="G230" s="130" t="s">
        <v>7</v>
      </c>
      <c r="H230" s="97">
        <v>682600</v>
      </c>
      <c r="I230" s="103">
        <v>157238.46</v>
      </c>
      <c r="J230" s="104">
        <v>525361.54</v>
      </c>
      <c r="K230" s="119" t="str">
        <f t="shared" si="5"/>
        <v>00001060000000000200</v>
      </c>
      <c r="L230" s="107" t="s">
        <v>190</v>
      </c>
    </row>
    <row r="231" spans="1:12" ht="22.5">
      <c r="A231" s="100" t="s">
        <v>145</v>
      </c>
      <c r="B231" s="101" t="s">
        <v>7</v>
      </c>
      <c r="C231" s="102" t="s">
        <v>68</v>
      </c>
      <c r="D231" s="125" t="s">
        <v>187</v>
      </c>
      <c r="E231" s="148" t="s">
        <v>121</v>
      </c>
      <c r="F231" s="154"/>
      <c r="G231" s="130" t="s">
        <v>147</v>
      </c>
      <c r="H231" s="97">
        <v>682600</v>
      </c>
      <c r="I231" s="103">
        <v>157238.46</v>
      </c>
      <c r="J231" s="104">
        <v>525361.54</v>
      </c>
      <c r="K231" s="119" t="str">
        <f t="shared" si="5"/>
        <v>00001060000000000240</v>
      </c>
      <c r="L231" s="107" t="s">
        <v>191</v>
      </c>
    </row>
    <row r="232" spans="1:12" s="85" customFormat="1" ht="12.75">
      <c r="A232" s="80" t="s">
        <v>148</v>
      </c>
      <c r="B232" s="79" t="s">
        <v>7</v>
      </c>
      <c r="C232" s="122" t="s">
        <v>68</v>
      </c>
      <c r="D232" s="126" t="s">
        <v>187</v>
      </c>
      <c r="E232" s="151" t="s">
        <v>121</v>
      </c>
      <c r="F232" s="155"/>
      <c r="G232" s="123" t="s">
        <v>149</v>
      </c>
      <c r="H232" s="81">
        <v>682600</v>
      </c>
      <c r="I232" s="82">
        <v>157238.46</v>
      </c>
      <c r="J232" s="83">
        <f>IF(IF(H232="",0,H232)=0,0,(IF(H232&gt;0,IF(I232&gt;H232,0,H232-I232),IF(I232&gt;H232,H232-I232,0))))</f>
        <v>525361.54</v>
      </c>
      <c r="K232" s="119" t="str">
        <f t="shared" si="5"/>
        <v>00001060000000000244</v>
      </c>
      <c r="L232" s="84" t="str">
        <f>C232&amp;D232&amp;E232&amp;F232&amp;G232</f>
        <v>00001060000000000244</v>
      </c>
    </row>
    <row r="233" spans="1:12" ht="12.75">
      <c r="A233" s="100" t="s">
        <v>150</v>
      </c>
      <c r="B233" s="101" t="s">
        <v>7</v>
      </c>
      <c r="C233" s="102" t="s">
        <v>68</v>
      </c>
      <c r="D233" s="125" t="s">
        <v>187</v>
      </c>
      <c r="E233" s="148" t="s">
        <v>121</v>
      </c>
      <c r="F233" s="154"/>
      <c r="G233" s="130" t="s">
        <v>152</v>
      </c>
      <c r="H233" s="97">
        <v>11500</v>
      </c>
      <c r="I233" s="103">
        <v>929.34</v>
      </c>
      <c r="J233" s="104">
        <v>10570.66</v>
      </c>
      <c r="K233" s="119" t="str">
        <f t="shared" si="5"/>
        <v>00001060000000000800</v>
      </c>
      <c r="L233" s="107" t="s">
        <v>192</v>
      </c>
    </row>
    <row r="234" spans="1:12" ht="12.75">
      <c r="A234" s="100" t="s">
        <v>170</v>
      </c>
      <c r="B234" s="101" t="s">
        <v>7</v>
      </c>
      <c r="C234" s="102" t="s">
        <v>68</v>
      </c>
      <c r="D234" s="125" t="s">
        <v>187</v>
      </c>
      <c r="E234" s="148" t="s">
        <v>121</v>
      </c>
      <c r="F234" s="154"/>
      <c r="G234" s="130" t="s">
        <v>172</v>
      </c>
      <c r="H234" s="97">
        <v>5500</v>
      </c>
      <c r="I234" s="103">
        <v>926.24</v>
      </c>
      <c r="J234" s="104">
        <v>4573.76</v>
      </c>
      <c r="K234" s="119" t="str">
        <f t="shared" si="5"/>
        <v>00001060000000000830</v>
      </c>
      <c r="L234" s="107" t="s">
        <v>193</v>
      </c>
    </row>
    <row r="235" spans="1:12" s="85" customFormat="1" ht="22.5">
      <c r="A235" s="80" t="s">
        <v>173</v>
      </c>
      <c r="B235" s="79" t="s">
        <v>7</v>
      </c>
      <c r="C235" s="122" t="s">
        <v>68</v>
      </c>
      <c r="D235" s="126" t="s">
        <v>187</v>
      </c>
      <c r="E235" s="151" t="s">
        <v>121</v>
      </c>
      <c r="F235" s="155"/>
      <c r="G235" s="123" t="s">
        <v>174</v>
      </c>
      <c r="H235" s="81">
        <v>5500</v>
      </c>
      <c r="I235" s="82">
        <v>926.24</v>
      </c>
      <c r="J235" s="83">
        <f>IF(IF(H235="",0,H235)=0,0,(IF(H235&gt;0,IF(I235&gt;H235,0,H235-I235),IF(I235&gt;H235,H235-I235,0))))</f>
        <v>4573.76</v>
      </c>
      <c r="K235" s="119" t="str">
        <f t="shared" si="5"/>
        <v>00001060000000000831</v>
      </c>
      <c r="L235" s="84" t="str">
        <f>C235&amp;D235&amp;E235&amp;F235&amp;G235</f>
        <v>00001060000000000831</v>
      </c>
    </row>
    <row r="236" spans="1:12" ht="12.75">
      <c r="A236" s="100" t="s">
        <v>153</v>
      </c>
      <c r="B236" s="101" t="s">
        <v>7</v>
      </c>
      <c r="C236" s="102" t="s">
        <v>68</v>
      </c>
      <c r="D236" s="125" t="s">
        <v>187</v>
      </c>
      <c r="E236" s="148" t="s">
        <v>121</v>
      </c>
      <c r="F236" s="154"/>
      <c r="G236" s="130" t="s">
        <v>155</v>
      </c>
      <c r="H236" s="97">
        <v>6000</v>
      </c>
      <c r="I236" s="103">
        <v>3.1</v>
      </c>
      <c r="J236" s="104">
        <v>5996.9</v>
      </c>
      <c r="K236" s="119" t="str">
        <f t="shared" si="5"/>
        <v>00001060000000000850</v>
      </c>
      <c r="L236" s="107" t="s">
        <v>194</v>
      </c>
    </row>
    <row r="237" spans="1:12" s="85" customFormat="1" ht="22.5">
      <c r="A237" s="80" t="s">
        <v>176</v>
      </c>
      <c r="B237" s="79" t="s">
        <v>7</v>
      </c>
      <c r="C237" s="122" t="s">
        <v>68</v>
      </c>
      <c r="D237" s="126" t="s">
        <v>187</v>
      </c>
      <c r="E237" s="151" t="s">
        <v>121</v>
      </c>
      <c r="F237" s="155"/>
      <c r="G237" s="123" t="s">
        <v>177</v>
      </c>
      <c r="H237" s="81">
        <v>4996.9</v>
      </c>
      <c r="I237" s="82">
        <v>0</v>
      </c>
      <c r="J237" s="83">
        <f>IF(IF(H237="",0,H237)=0,0,(IF(H237&gt;0,IF(I237&gt;H237,0,H237-I237),IF(I237&gt;H237,H237-I237,0))))</f>
        <v>4996.9</v>
      </c>
      <c r="K237" s="119" t="str">
        <f t="shared" si="5"/>
        <v>00001060000000000851</v>
      </c>
      <c r="L237" s="84" t="str">
        <f>C237&amp;D237&amp;E237&amp;F237&amp;G237</f>
        <v>00001060000000000851</v>
      </c>
    </row>
    <row r="238" spans="1:12" s="85" customFormat="1" ht="12.75">
      <c r="A238" s="80" t="s">
        <v>156</v>
      </c>
      <c r="B238" s="79" t="s">
        <v>7</v>
      </c>
      <c r="C238" s="122" t="s">
        <v>68</v>
      </c>
      <c r="D238" s="126" t="s">
        <v>187</v>
      </c>
      <c r="E238" s="151" t="s">
        <v>121</v>
      </c>
      <c r="F238" s="155"/>
      <c r="G238" s="123" t="s">
        <v>157</v>
      </c>
      <c r="H238" s="81">
        <v>1003.1</v>
      </c>
      <c r="I238" s="82">
        <v>3.1</v>
      </c>
      <c r="J238" s="83">
        <f>IF(IF(H238="",0,H238)=0,0,(IF(H238&gt;0,IF(I238&gt;H238,0,H238-I238),IF(I238&gt;H238,H238-I238,0))))</f>
        <v>1000</v>
      </c>
      <c r="K238" s="119" t="str">
        <f t="shared" si="5"/>
        <v>00001060000000000853</v>
      </c>
      <c r="L238" s="84" t="str">
        <f>C238&amp;D238&amp;E238&amp;F238&amp;G238</f>
        <v>00001060000000000853</v>
      </c>
    </row>
    <row r="239" spans="1:12" ht="12.75">
      <c r="A239" s="100" t="s">
        <v>195</v>
      </c>
      <c r="B239" s="101" t="s">
        <v>7</v>
      </c>
      <c r="C239" s="102" t="s">
        <v>68</v>
      </c>
      <c r="D239" s="125" t="s">
        <v>197</v>
      </c>
      <c r="E239" s="148" t="s">
        <v>121</v>
      </c>
      <c r="F239" s="154"/>
      <c r="G239" s="130" t="s">
        <v>68</v>
      </c>
      <c r="H239" s="97">
        <v>300000</v>
      </c>
      <c r="I239" s="103">
        <v>0</v>
      </c>
      <c r="J239" s="104">
        <v>300000</v>
      </c>
      <c r="K239" s="119" t="str">
        <f t="shared" si="5"/>
        <v>00001110000000000000</v>
      </c>
      <c r="L239" s="107" t="s">
        <v>196</v>
      </c>
    </row>
    <row r="240" spans="1:12" ht="12.75">
      <c r="A240" s="100" t="s">
        <v>150</v>
      </c>
      <c r="B240" s="101" t="s">
        <v>7</v>
      </c>
      <c r="C240" s="102" t="s">
        <v>68</v>
      </c>
      <c r="D240" s="125" t="s">
        <v>197</v>
      </c>
      <c r="E240" s="148" t="s">
        <v>121</v>
      </c>
      <c r="F240" s="154"/>
      <c r="G240" s="130" t="s">
        <v>152</v>
      </c>
      <c r="H240" s="97">
        <v>300000</v>
      </c>
      <c r="I240" s="103">
        <v>0</v>
      </c>
      <c r="J240" s="104">
        <v>300000</v>
      </c>
      <c r="K240" s="119" t="str">
        <f t="shared" si="5"/>
        <v>00001110000000000800</v>
      </c>
      <c r="L240" s="107" t="s">
        <v>198</v>
      </c>
    </row>
    <row r="241" spans="1:12" s="85" customFormat="1" ht="12.75">
      <c r="A241" s="80" t="s">
        <v>199</v>
      </c>
      <c r="B241" s="79" t="s">
        <v>7</v>
      </c>
      <c r="C241" s="122" t="s">
        <v>68</v>
      </c>
      <c r="D241" s="126" t="s">
        <v>197</v>
      </c>
      <c r="E241" s="151" t="s">
        <v>121</v>
      </c>
      <c r="F241" s="155"/>
      <c r="G241" s="123" t="s">
        <v>200</v>
      </c>
      <c r="H241" s="81">
        <v>300000</v>
      </c>
      <c r="I241" s="82">
        <v>0</v>
      </c>
      <c r="J241" s="83">
        <f>IF(IF(H241="",0,H241)=0,0,(IF(H241&gt;0,IF(I241&gt;H241,0,H241-I241),IF(I241&gt;H241,H241-I241,0))))</f>
        <v>300000</v>
      </c>
      <c r="K241" s="119" t="str">
        <f t="shared" si="5"/>
        <v>00001110000000000870</v>
      </c>
      <c r="L241" s="84" t="str">
        <f>C241&amp;D241&amp;E241&amp;F241&amp;G241</f>
        <v>00001110000000000870</v>
      </c>
    </row>
    <row r="242" spans="1:12" ht="12.75">
      <c r="A242" s="100" t="s">
        <v>201</v>
      </c>
      <c r="B242" s="101" t="s">
        <v>7</v>
      </c>
      <c r="C242" s="102" t="s">
        <v>68</v>
      </c>
      <c r="D242" s="125" t="s">
        <v>203</v>
      </c>
      <c r="E242" s="148" t="s">
        <v>121</v>
      </c>
      <c r="F242" s="154"/>
      <c r="G242" s="130" t="s">
        <v>68</v>
      </c>
      <c r="H242" s="97">
        <v>9616977.64</v>
      </c>
      <c r="I242" s="103">
        <v>4919024.83</v>
      </c>
      <c r="J242" s="104">
        <v>4697952.81</v>
      </c>
      <c r="K242" s="119" t="str">
        <f t="shared" si="5"/>
        <v>00001130000000000000</v>
      </c>
      <c r="L242" s="107" t="s">
        <v>202</v>
      </c>
    </row>
    <row r="243" spans="1:12" ht="56.25">
      <c r="A243" s="100" t="s">
        <v>126</v>
      </c>
      <c r="B243" s="101" t="s">
        <v>7</v>
      </c>
      <c r="C243" s="102" t="s">
        <v>68</v>
      </c>
      <c r="D243" s="125" t="s">
        <v>203</v>
      </c>
      <c r="E243" s="148" t="s">
        <v>121</v>
      </c>
      <c r="F243" s="154"/>
      <c r="G243" s="130" t="s">
        <v>128</v>
      </c>
      <c r="H243" s="97">
        <v>5242000</v>
      </c>
      <c r="I243" s="103">
        <v>3579925.13</v>
      </c>
      <c r="J243" s="104">
        <v>1662074.87</v>
      </c>
      <c r="K243" s="119" t="str">
        <f t="shared" si="5"/>
        <v>00001130000000000100</v>
      </c>
      <c r="L243" s="107" t="s">
        <v>204</v>
      </c>
    </row>
    <row r="244" spans="1:12" ht="22.5">
      <c r="A244" s="100" t="s">
        <v>129</v>
      </c>
      <c r="B244" s="101" t="s">
        <v>7</v>
      </c>
      <c r="C244" s="102" t="s">
        <v>68</v>
      </c>
      <c r="D244" s="125" t="s">
        <v>203</v>
      </c>
      <c r="E244" s="148" t="s">
        <v>121</v>
      </c>
      <c r="F244" s="154"/>
      <c r="G244" s="130" t="s">
        <v>131</v>
      </c>
      <c r="H244" s="97">
        <v>5242000</v>
      </c>
      <c r="I244" s="103">
        <v>3579925.13</v>
      </c>
      <c r="J244" s="104">
        <v>1662074.87</v>
      </c>
      <c r="K244" s="119" t="str">
        <f t="shared" si="5"/>
        <v>00001130000000000120</v>
      </c>
      <c r="L244" s="107" t="s">
        <v>205</v>
      </c>
    </row>
    <row r="245" spans="1:12" s="85" customFormat="1" ht="22.5">
      <c r="A245" s="80" t="s">
        <v>132</v>
      </c>
      <c r="B245" s="79" t="s">
        <v>7</v>
      </c>
      <c r="C245" s="122" t="s">
        <v>68</v>
      </c>
      <c r="D245" s="126" t="s">
        <v>203</v>
      </c>
      <c r="E245" s="151" t="s">
        <v>121</v>
      </c>
      <c r="F245" s="155"/>
      <c r="G245" s="123" t="s">
        <v>133</v>
      </c>
      <c r="H245" s="81">
        <v>3868700</v>
      </c>
      <c r="I245" s="82">
        <v>2663858.27</v>
      </c>
      <c r="J245" s="83">
        <f>IF(IF(H245="",0,H245)=0,0,(IF(H245&gt;0,IF(I245&gt;H245,0,H245-I245),IF(I245&gt;H245,H245-I245,0))))</f>
        <v>1204841.73</v>
      </c>
      <c r="K245" s="119" t="str">
        <f t="shared" si="5"/>
        <v>00001130000000000121</v>
      </c>
      <c r="L245" s="84" t="str">
        <f>C245&amp;D245&amp;E245&amp;F245&amp;G245</f>
        <v>00001130000000000121</v>
      </c>
    </row>
    <row r="246" spans="1:12" s="85" customFormat="1" ht="33.75">
      <c r="A246" s="80" t="s">
        <v>134</v>
      </c>
      <c r="B246" s="79" t="s">
        <v>7</v>
      </c>
      <c r="C246" s="122" t="s">
        <v>68</v>
      </c>
      <c r="D246" s="126" t="s">
        <v>203</v>
      </c>
      <c r="E246" s="151" t="s">
        <v>121</v>
      </c>
      <c r="F246" s="155"/>
      <c r="G246" s="123" t="s">
        <v>135</v>
      </c>
      <c r="H246" s="81">
        <v>207400</v>
      </c>
      <c r="I246" s="82">
        <v>161000</v>
      </c>
      <c r="J246" s="83">
        <f>IF(IF(H246="",0,H246)=0,0,(IF(H246&gt;0,IF(I246&gt;H246,0,H246-I246),IF(I246&gt;H246,H246-I246,0))))</f>
        <v>46400</v>
      </c>
      <c r="K246" s="119" t="str">
        <f t="shared" si="5"/>
        <v>00001130000000000122</v>
      </c>
      <c r="L246" s="84" t="str">
        <f>C246&amp;D246&amp;E246&amp;F246&amp;G246</f>
        <v>00001130000000000122</v>
      </c>
    </row>
    <row r="247" spans="1:12" s="85" customFormat="1" ht="33.75">
      <c r="A247" s="80" t="s">
        <v>136</v>
      </c>
      <c r="B247" s="79" t="s">
        <v>7</v>
      </c>
      <c r="C247" s="122" t="s">
        <v>68</v>
      </c>
      <c r="D247" s="126" t="s">
        <v>203</v>
      </c>
      <c r="E247" s="151" t="s">
        <v>121</v>
      </c>
      <c r="F247" s="155"/>
      <c r="G247" s="123" t="s">
        <v>137</v>
      </c>
      <c r="H247" s="81">
        <v>1165900</v>
      </c>
      <c r="I247" s="82">
        <v>755066.86</v>
      </c>
      <c r="J247" s="83">
        <f>IF(IF(H247="",0,H247)=0,0,(IF(H247&gt;0,IF(I247&gt;H247,0,H247-I247),IF(I247&gt;H247,H247-I247,0))))</f>
        <v>410833.14</v>
      </c>
      <c r="K247" s="119" t="str">
        <f t="shared" si="5"/>
        <v>00001130000000000129</v>
      </c>
      <c r="L247" s="84" t="str">
        <f>C247&amp;D247&amp;E247&amp;F247&amp;G247</f>
        <v>00001130000000000129</v>
      </c>
    </row>
    <row r="248" spans="1:12" ht="22.5">
      <c r="A248" s="100" t="s">
        <v>143</v>
      </c>
      <c r="B248" s="101" t="s">
        <v>7</v>
      </c>
      <c r="C248" s="102" t="s">
        <v>68</v>
      </c>
      <c r="D248" s="125" t="s">
        <v>203</v>
      </c>
      <c r="E248" s="148" t="s">
        <v>121</v>
      </c>
      <c r="F248" s="154"/>
      <c r="G248" s="130" t="s">
        <v>7</v>
      </c>
      <c r="H248" s="97">
        <v>2939537</v>
      </c>
      <c r="I248" s="103">
        <v>454573.2</v>
      </c>
      <c r="J248" s="104">
        <v>2484963.8</v>
      </c>
      <c r="K248" s="119" t="str">
        <f aca="true" t="shared" si="6" ref="K248:K311">C248&amp;D248&amp;E248&amp;F248&amp;G248</f>
        <v>00001130000000000200</v>
      </c>
      <c r="L248" s="107" t="s">
        <v>206</v>
      </c>
    </row>
    <row r="249" spans="1:12" ht="22.5">
      <c r="A249" s="100" t="s">
        <v>145</v>
      </c>
      <c r="B249" s="101" t="s">
        <v>7</v>
      </c>
      <c r="C249" s="102" t="s">
        <v>68</v>
      </c>
      <c r="D249" s="125" t="s">
        <v>203</v>
      </c>
      <c r="E249" s="148" t="s">
        <v>121</v>
      </c>
      <c r="F249" s="154"/>
      <c r="G249" s="130" t="s">
        <v>147</v>
      </c>
      <c r="H249" s="97">
        <v>2939537</v>
      </c>
      <c r="I249" s="103">
        <v>454573.2</v>
      </c>
      <c r="J249" s="104">
        <v>2484963.8</v>
      </c>
      <c r="K249" s="119" t="str">
        <f t="shared" si="6"/>
        <v>00001130000000000240</v>
      </c>
      <c r="L249" s="107" t="s">
        <v>207</v>
      </c>
    </row>
    <row r="250" spans="1:12" s="85" customFormat="1" ht="12.75">
      <c r="A250" s="80" t="s">
        <v>148</v>
      </c>
      <c r="B250" s="79" t="s">
        <v>7</v>
      </c>
      <c r="C250" s="122" t="s">
        <v>68</v>
      </c>
      <c r="D250" s="126" t="s">
        <v>203</v>
      </c>
      <c r="E250" s="151" t="s">
        <v>121</v>
      </c>
      <c r="F250" s="155"/>
      <c r="G250" s="123" t="s">
        <v>149</v>
      </c>
      <c r="H250" s="81">
        <v>2939537</v>
      </c>
      <c r="I250" s="82">
        <v>454573.2</v>
      </c>
      <c r="J250" s="83">
        <f>IF(IF(H250="",0,H250)=0,0,(IF(H250&gt;0,IF(I250&gt;H250,0,H250-I250),IF(I250&gt;H250,H250-I250,0))))</f>
        <v>2484963.8</v>
      </c>
      <c r="K250" s="119" t="str">
        <f t="shared" si="6"/>
        <v>00001130000000000244</v>
      </c>
      <c r="L250" s="84" t="str">
        <f>C250&amp;D250&amp;E250&amp;F250&amp;G250</f>
        <v>00001130000000000244</v>
      </c>
    </row>
    <row r="251" spans="1:12" ht="12.75">
      <c r="A251" s="100" t="s">
        <v>208</v>
      </c>
      <c r="B251" s="101" t="s">
        <v>7</v>
      </c>
      <c r="C251" s="102" t="s">
        <v>68</v>
      </c>
      <c r="D251" s="125" t="s">
        <v>203</v>
      </c>
      <c r="E251" s="148" t="s">
        <v>121</v>
      </c>
      <c r="F251" s="154"/>
      <c r="G251" s="130" t="s">
        <v>210</v>
      </c>
      <c r="H251" s="97">
        <v>61000</v>
      </c>
      <c r="I251" s="103">
        <v>48000</v>
      </c>
      <c r="J251" s="104">
        <v>13000</v>
      </c>
      <c r="K251" s="119" t="str">
        <f t="shared" si="6"/>
        <v>00001130000000000300</v>
      </c>
      <c r="L251" s="107" t="s">
        <v>209</v>
      </c>
    </row>
    <row r="252" spans="1:12" s="85" customFormat="1" ht="12.75">
      <c r="A252" s="80" t="s">
        <v>211</v>
      </c>
      <c r="B252" s="79" t="s">
        <v>7</v>
      </c>
      <c r="C252" s="122" t="s">
        <v>68</v>
      </c>
      <c r="D252" s="126" t="s">
        <v>203</v>
      </c>
      <c r="E252" s="151" t="s">
        <v>121</v>
      </c>
      <c r="F252" s="155"/>
      <c r="G252" s="123" t="s">
        <v>212</v>
      </c>
      <c r="H252" s="81">
        <v>61000</v>
      </c>
      <c r="I252" s="82">
        <v>48000</v>
      </c>
      <c r="J252" s="83">
        <f>IF(IF(H252="",0,H252)=0,0,(IF(H252&gt;0,IF(I252&gt;H252,0,H252-I252),IF(I252&gt;H252,H252-I252,0))))</f>
        <v>13000</v>
      </c>
      <c r="K252" s="119" t="str">
        <f t="shared" si="6"/>
        <v>00001130000000000360</v>
      </c>
      <c r="L252" s="84" t="str">
        <f>C252&amp;D252&amp;E252&amp;F252&amp;G252</f>
        <v>00001130000000000360</v>
      </c>
    </row>
    <row r="253" spans="1:12" ht="12.75">
      <c r="A253" s="100" t="s">
        <v>165</v>
      </c>
      <c r="B253" s="101" t="s">
        <v>7</v>
      </c>
      <c r="C253" s="102" t="s">
        <v>68</v>
      </c>
      <c r="D253" s="125" t="s">
        <v>203</v>
      </c>
      <c r="E253" s="148" t="s">
        <v>121</v>
      </c>
      <c r="F253" s="154"/>
      <c r="G253" s="130" t="s">
        <v>8</v>
      </c>
      <c r="H253" s="97">
        <v>749400</v>
      </c>
      <c r="I253" s="103">
        <v>736100</v>
      </c>
      <c r="J253" s="104">
        <v>13300</v>
      </c>
      <c r="K253" s="119" t="str">
        <f t="shared" si="6"/>
        <v>00001130000000000500</v>
      </c>
      <c r="L253" s="107" t="s">
        <v>213</v>
      </c>
    </row>
    <row r="254" spans="1:12" s="85" customFormat="1" ht="12.75">
      <c r="A254" s="80" t="s">
        <v>214</v>
      </c>
      <c r="B254" s="79" t="s">
        <v>7</v>
      </c>
      <c r="C254" s="122" t="s">
        <v>68</v>
      </c>
      <c r="D254" s="126" t="s">
        <v>203</v>
      </c>
      <c r="E254" s="151" t="s">
        <v>121</v>
      </c>
      <c r="F254" s="155"/>
      <c r="G254" s="123" t="s">
        <v>215</v>
      </c>
      <c r="H254" s="81">
        <v>449400</v>
      </c>
      <c r="I254" s="82">
        <v>436100</v>
      </c>
      <c r="J254" s="83">
        <f>IF(IF(H254="",0,H254)=0,0,(IF(H254&gt;0,IF(I254&gt;H254,0,H254-I254),IF(I254&gt;H254,H254-I254,0))))</f>
        <v>13300</v>
      </c>
      <c r="K254" s="119" t="str">
        <f t="shared" si="6"/>
        <v>00001130000000000530</v>
      </c>
      <c r="L254" s="84" t="str">
        <f>C254&amp;D254&amp;E254&amp;F254&amp;G254</f>
        <v>00001130000000000530</v>
      </c>
    </row>
    <row r="255" spans="1:12" s="85" customFormat="1" ht="12.75">
      <c r="A255" s="80" t="s">
        <v>167</v>
      </c>
      <c r="B255" s="79" t="s">
        <v>7</v>
      </c>
      <c r="C255" s="122" t="s">
        <v>68</v>
      </c>
      <c r="D255" s="126" t="s">
        <v>203</v>
      </c>
      <c r="E255" s="151" t="s">
        <v>121</v>
      </c>
      <c r="F255" s="155"/>
      <c r="G255" s="123" t="s">
        <v>168</v>
      </c>
      <c r="H255" s="81">
        <v>300000</v>
      </c>
      <c r="I255" s="82">
        <v>300000</v>
      </c>
      <c r="J255" s="83">
        <f>IF(IF(H255="",0,H255)=0,0,(IF(H255&gt;0,IF(I255&gt;H255,0,H255-I255),IF(I255&gt;H255,H255-I255,0))))</f>
        <v>0</v>
      </c>
      <c r="K255" s="119" t="str">
        <f t="shared" si="6"/>
        <v>00001130000000000540</v>
      </c>
      <c r="L255" s="84" t="str">
        <f>C255&amp;D255&amp;E255&amp;F255&amp;G255</f>
        <v>00001130000000000540</v>
      </c>
    </row>
    <row r="256" spans="1:12" ht="12.75">
      <c r="A256" s="100" t="s">
        <v>150</v>
      </c>
      <c r="B256" s="101" t="s">
        <v>7</v>
      </c>
      <c r="C256" s="102" t="s">
        <v>68</v>
      </c>
      <c r="D256" s="125" t="s">
        <v>203</v>
      </c>
      <c r="E256" s="148" t="s">
        <v>121</v>
      </c>
      <c r="F256" s="154"/>
      <c r="G256" s="130" t="s">
        <v>152</v>
      </c>
      <c r="H256" s="97">
        <v>625040.64</v>
      </c>
      <c r="I256" s="103">
        <v>100426.5</v>
      </c>
      <c r="J256" s="104">
        <v>524614.14</v>
      </c>
      <c r="K256" s="119" t="str">
        <f t="shared" si="6"/>
        <v>00001130000000000800</v>
      </c>
      <c r="L256" s="107" t="s">
        <v>216</v>
      </c>
    </row>
    <row r="257" spans="1:12" ht="12.75">
      <c r="A257" s="100" t="s">
        <v>153</v>
      </c>
      <c r="B257" s="101" t="s">
        <v>7</v>
      </c>
      <c r="C257" s="102" t="s">
        <v>68</v>
      </c>
      <c r="D257" s="125" t="s">
        <v>203</v>
      </c>
      <c r="E257" s="148" t="s">
        <v>121</v>
      </c>
      <c r="F257" s="154"/>
      <c r="G257" s="130" t="s">
        <v>155</v>
      </c>
      <c r="H257" s="97">
        <v>140000</v>
      </c>
      <c r="I257" s="103">
        <v>100426.5</v>
      </c>
      <c r="J257" s="104">
        <v>39573.5</v>
      </c>
      <c r="K257" s="119" t="str">
        <f t="shared" si="6"/>
        <v>00001130000000000850</v>
      </c>
      <c r="L257" s="107" t="s">
        <v>217</v>
      </c>
    </row>
    <row r="258" spans="1:12" s="85" customFormat="1" ht="12.75">
      <c r="A258" s="80" t="s">
        <v>156</v>
      </c>
      <c r="B258" s="79" t="s">
        <v>7</v>
      </c>
      <c r="C258" s="122" t="s">
        <v>68</v>
      </c>
      <c r="D258" s="126" t="s">
        <v>203</v>
      </c>
      <c r="E258" s="151" t="s">
        <v>121</v>
      </c>
      <c r="F258" s="155"/>
      <c r="G258" s="123" t="s">
        <v>157</v>
      </c>
      <c r="H258" s="81">
        <v>140000</v>
      </c>
      <c r="I258" s="82">
        <v>100426.5</v>
      </c>
      <c r="J258" s="83">
        <f>IF(IF(H258="",0,H258)=0,0,(IF(H258&gt;0,IF(I258&gt;H258,0,H258-I258),IF(I258&gt;H258,H258-I258,0))))</f>
        <v>39573.5</v>
      </c>
      <c r="K258" s="119" t="str">
        <f t="shared" si="6"/>
        <v>00001130000000000853</v>
      </c>
      <c r="L258" s="84" t="str">
        <f>C258&amp;D258&amp;E258&amp;F258&amp;G258</f>
        <v>00001130000000000853</v>
      </c>
    </row>
    <row r="259" spans="1:12" s="85" customFormat="1" ht="12.75">
      <c r="A259" s="80" t="s">
        <v>199</v>
      </c>
      <c r="B259" s="79" t="s">
        <v>7</v>
      </c>
      <c r="C259" s="122" t="s">
        <v>68</v>
      </c>
      <c r="D259" s="126" t="s">
        <v>203</v>
      </c>
      <c r="E259" s="151" t="s">
        <v>121</v>
      </c>
      <c r="F259" s="155"/>
      <c r="G259" s="123" t="s">
        <v>200</v>
      </c>
      <c r="H259" s="81">
        <v>485040.64</v>
      </c>
      <c r="I259" s="82">
        <v>0</v>
      </c>
      <c r="J259" s="83">
        <f>IF(IF(H259="",0,H259)=0,0,(IF(H259&gt;0,IF(I259&gt;H259,0,H259-I259),IF(I259&gt;H259,H259-I259,0))))</f>
        <v>485040.64</v>
      </c>
      <c r="K259" s="119" t="str">
        <f t="shared" si="6"/>
        <v>00001130000000000870</v>
      </c>
      <c r="L259" s="84" t="str">
        <f>C259&amp;D259&amp;E259&amp;F259&amp;G259</f>
        <v>00001130000000000870</v>
      </c>
    </row>
    <row r="260" spans="1:12" ht="12.75">
      <c r="A260" s="100" t="s">
        <v>218</v>
      </c>
      <c r="B260" s="101" t="s">
        <v>7</v>
      </c>
      <c r="C260" s="102" t="s">
        <v>68</v>
      </c>
      <c r="D260" s="125" t="s">
        <v>220</v>
      </c>
      <c r="E260" s="148" t="s">
        <v>121</v>
      </c>
      <c r="F260" s="154"/>
      <c r="G260" s="130" t="s">
        <v>68</v>
      </c>
      <c r="H260" s="97">
        <v>566300</v>
      </c>
      <c r="I260" s="103">
        <v>424700</v>
      </c>
      <c r="J260" s="104">
        <v>141600</v>
      </c>
      <c r="K260" s="119" t="str">
        <f t="shared" si="6"/>
        <v>00002000000000000000</v>
      </c>
      <c r="L260" s="107" t="s">
        <v>219</v>
      </c>
    </row>
    <row r="261" spans="1:12" ht="12.75">
      <c r="A261" s="100" t="s">
        <v>221</v>
      </c>
      <c r="B261" s="101" t="s">
        <v>7</v>
      </c>
      <c r="C261" s="102" t="s">
        <v>68</v>
      </c>
      <c r="D261" s="125" t="s">
        <v>223</v>
      </c>
      <c r="E261" s="148" t="s">
        <v>121</v>
      </c>
      <c r="F261" s="154"/>
      <c r="G261" s="130" t="s">
        <v>68</v>
      </c>
      <c r="H261" s="97">
        <v>566300</v>
      </c>
      <c r="I261" s="103">
        <v>424700</v>
      </c>
      <c r="J261" s="104">
        <v>141600</v>
      </c>
      <c r="K261" s="119" t="str">
        <f t="shared" si="6"/>
        <v>00002030000000000000</v>
      </c>
      <c r="L261" s="107" t="s">
        <v>222</v>
      </c>
    </row>
    <row r="262" spans="1:12" ht="12.75">
      <c r="A262" s="100" t="s">
        <v>165</v>
      </c>
      <c r="B262" s="101" t="s">
        <v>7</v>
      </c>
      <c r="C262" s="102" t="s">
        <v>68</v>
      </c>
      <c r="D262" s="125" t="s">
        <v>223</v>
      </c>
      <c r="E262" s="148" t="s">
        <v>121</v>
      </c>
      <c r="F262" s="154"/>
      <c r="G262" s="130" t="s">
        <v>8</v>
      </c>
      <c r="H262" s="97">
        <v>566300</v>
      </c>
      <c r="I262" s="103">
        <v>424700</v>
      </c>
      <c r="J262" s="104">
        <v>141600</v>
      </c>
      <c r="K262" s="119" t="str">
        <f t="shared" si="6"/>
        <v>00002030000000000500</v>
      </c>
      <c r="L262" s="107" t="s">
        <v>224</v>
      </c>
    </row>
    <row r="263" spans="1:12" s="85" customFormat="1" ht="12.75">
      <c r="A263" s="80" t="s">
        <v>214</v>
      </c>
      <c r="B263" s="79" t="s">
        <v>7</v>
      </c>
      <c r="C263" s="122" t="s">
        <v>68</v>
      </c>
      <c r="D263" s="126" t="s">
        <v>223</v>
      </c>
      <c r="E263" s="151" t="s">
        <v>121</v>
      </c>
      <c r="F263" s="155"/>
      <c r="G263" s="123" t="s">
        <v>215</v>
      </c>
      <c r="H263" s="81">
        <v>566300</v>
      </c>
      <c r="I263" s="82">
        <v>424700</v>
      </c>
      <c r="J263" s="83">
        <f>IF(IF(H263="",0,H263)=0,0,(IF(H263&gt;0,IF(I263&gt;H263,0,H263-I263),IF(I263&gt;H263,H263-I263,0))))</f>
        <v>141600</v>
      </c>
      <c r="K263" s="119" t="str">
        <f t="shared" si="6"/>
        <v>00002030000000000530</v>
      </c>
      <c r="L263" s="84" t="str">
        <f>C263&amp;D263&amp;E263&amp;F263&amp;G263</f>
        <v>00002030000000000530</v>
      </c>
    </row>
    <row r="264" spans="1:12" ht="22.5">
      <c r="A264" s="100" t="s">
        <v>225</v>
      </c>
      <c r="B264" s="101" t="s">
        <v>7</v>
      </c>
      <c r="C264" s="102" t="s">
        <v>68</v>
      </c>
      <c r="D264" s="125" t="s">
        <v>227</v>
      </c>
      <c r="E264" s="148" t="s">
        <v>121</v>
      </c>
      <c r="F264" s="154"/>
      <c r="G264" s="130" t="s">
        <v>68</v>
      </c>
      <c r="H264" s="97">
        <v>1845400</v>
      </c>
      <c r="I264" s="103">
        <v>1164522.4</v>
      </c>
      <c r="J264" s="104">
        <v>680877.6</v>
      </c>
      <c r="K264" s="119" t="str">
        <f t="shared" si="6"/>
        <v>00003000000000000000</v>
      </c>
      <c r="L264" s="107" t="s">
        <v>226</v>
      </c>
    </row>
    <row r="265" spans="1:12" ht="33.75">
      <c r="A265" s="100" t="s">
        <v>228</v>
      </c>
      <c r="B265" s="101" t="s">
        <v>7</v>
      </c>
      <c r="C265" s="102" t="s">
        <v>68</v>
      </c>
      <c r="D265" s="125" t="s">
        <v>230</v>
      </c>
      <c r="E265" s="148" t="s">
        <v>121</v>
      </c>
      <c r="F265" s="154"/>
      <c r="G265" s="130" t="s">
        <v>68</v>
      </c>
      <c r="H265" s="97">
        <v>1845400</v>
      </c>
      <c r="I265" s="103">
        <v>1164522.4</v>
      </c>
      <c r="J265" s="104">
        <v>680877.6</v>
      </c>
      <c r="K265" s="119" t="str">
        <f t="shared" si="6"/>
        <v>00003090000000000000</v>
      </c>
      <c r="L265" s="107" t="s">
        <v>229</v>
      </c>
    </row>
    <row r="266" spans="1:12" ht="56.25">
      <c r="A266" s="100" t="s">
        <v>126</v>
      </c>
      <c r="B266" s="101" t="s">
        <v>7</v>
      </c>
      <c r="C266" s="102" t="s">
        <v>68</v>
      </c>
      <c r="D266" s="125" t="s">
        <v>230</v>
      </c>
      <c r="E266" s="148" t="s">
        <v>121</v>
      </c>
      <c r="F266" s="154"/>
      <c r="G266" s="130" t="s">
        <v>128</v>
      </c>
      <c r="H266" s="97">
        <v>1520800</v>
      </c>
      <c r="I266" s="103">
        <v>1014034.04</v>
      </c>
      <c r="J266" s="104">
        <v>506765.96</v>
      </c>
      <c r="K266" s="119" t="str">
        <f t="shared" si="6"/>
        <v>00003090000000000100</v>
      </c>
      <c r="L266" s="107" t="s">
        <v>231</v>
      </c>
    </row>
    <row r="267" spans="1:12" ht="22.5">
      <c r="A267" s="100" t="s">
        <v>129</v>
      </c>
      <c r="B267" s="101" t="s">
        <v>7</v>
      </c>
      <c r="C267" s="102" t="s">
        <v>68</v>
      </c>
      <c r="D267" s="125" t="s">
        <v>230</v>
      </c>
      <c r="E267" s="148" t="s">
        <v>121</v>
      </c>
      <c r="F267" s="154"/>
      <c r="G267" s="130" t="s">
        <v>131</v>
      </c>
      <c r="H267" s="97">
        <v>1520800</v>
      </c>
      <c r="I267" s="103">
        <v>1014034.04</v>
      </c>
      <c r="J267" s="104">
        <v>506765.96</v>
      </c>
      <c r="K267" s="119" t="str">
        <f t="shared" si="6"/>
        <v>00003090000000000120</v>
      </c>
      <c r="L267" s="107" t="s">
        <v>232</v>
      </c>
    </row>
    <row r="268" spans="1:12" s="85" customFormat="1" ht="22.5">
      <c r="A268" s="80" t="s">
        <v>132</v>
      </c>
      <c r="B268" s="79" t="s">
        <v>7</v>
      </c>
      <c r="C268" s="122" t="s">
        <v>68</v>
      </c>
      <c r="D268" s="126" t="s">
        <v>230</v>
      </c>
      <c r="E268" s="151" t="s">
        <v>121</v>
      </c>
      <c r="F268" s="155"/>
      <c r="G268" s="123" t="s">
        <v>133</v>
      </c>
      <c r="H268" s="81">
        <v>1158800</v>
      </c>
      <c r="I268" s="82">
        <v>789058.74</v>
      </c>
      <c r="J268" s="83">
        <f>IF(IF(H268="",0,H268)=0,0,(IF(H268&gt;0,IF(I268&gt;H268,0,H268-I268),IF(I268&gt;H268,H268-I268,0))))</f>
        <v>369741.26</v>
      </c>
      <c r="K268" s="119" t="str">
        <f t="shared" si="6"/>
        <v>00003090000000000121</v>
      </c>
      <c r="L268" s="84" t="str">
        <f>C268&amp;D268&amp;E268&amp;F268&amp;G268</f>
        <v>00003090000000000121</v>
      </c>
    </row>
    <row r="269" spans="1:12" s="85" customFormat="1" ht="33.75">
      <c r="A269" s="80" t="s">
        <v>134</v>
      </c>
      <c r="B269" s="79" t="s">
        <v>7</v>
      </c>
      <c r="C269" s="122" t="s">
        <v>68</v>
      </c>
      <c r="D269" s="126" t="s">
        <v>230</v>
      </c>
      <c r="E269" s="151" t="s">
        <v>121</v>
      </c>
      <c r="F269" s="155"/>
      <c r="G269" s="123" t="s">
        <v>135</v>
      </c>
      <c r="H269" s="81">
        <v>12000</v>
      </c>
      <c r="I269" s="82">
        <v>5812</v>
      </c>
      <c r="J269" s="83">
        <f>IF(IF(H269="",0,H269)=0,0,(IF(H269&gt;0,IF(I269&gt;H269,0,H269-I269),IF(I269&gt;H269,H269-I269,0))))</f>
        <v>6188</v>
      </c>
      <c r="K269" s="119" t="str">
        <f t="shared" si="6"/>
        <v>00003090000000000122</v>
      </c>
      <c r="L269" s="84" t="str">
        <f>C269&amp;D269&amp;E269&amp;F269&amp;G269</f>
        <v>00003090000000000122</v>
      </c>
    </row>
    <row r="270" spans="1:12" s="85" customFormat="1" ht="33.75">
      <c r="A270" s="80" t="s">
        <v>136</v>
      </c>
      <c r="B270" s="79" t="s">
        <v>7</v>
      </c>
      <c r="C270" s="122" t="s">
        <v>68</v>
      </c>
      <c r="D270" s="126" t="s">
        <v>230</v>
      </c>
      <c r="E270" s="151" t="s">
        <v>121</v>
      </c>
      <c r="F270" s="155"/>
      <c r="G270" s="123" t="s">
        <v>137</v>
      </c>
      <c r="H270" s="81">
        <v>350000</v>
      </c>
      <c r="I270" s="82">
        <v>219163.3</v>
      </c>
      <c r="J270" s="83">
        <f>IF(IF(H270="",0,H270)=0,0,(IF(H270&gt;0,IF(I270&gt;H270,0,H270-I270),IF(I270&gt;H270,H270-I270,0))))</f>
        <v>130836.7</v>
      </c>
      <c r="K270" s="119" t="str">
        <f t="shared" si="6"/>
        <v>00003090000000000129</v>
      </c>
      <c r="L270" s="84" t="str">
        <f>C270&amp;D270&amp;E270&amp;F270&amp;G270</f>
        <v>00003090000000000129</v>
      </c>
    </row>
    <row r="271" spans="1:12" ht="22.5">
      <c r="A271" s="100" t="s">
        <v>143</v>
      </c>
      <c r="B271" s="101" t="s">
        <v>7</v>
      </c>
      <c r="C271" s="102" t="s">
        <v>68</v>
      </c>
      <c r="D271" s="125" t="s">
        <v>230</v>
      </c>
      <c r="E271" s="148" t="s">
        <v>121</v>
      </c>
      <c r="F271" s="154"/>
      <c r="G271" s="130" t="s">
        <v>7</v>
      </c>
      <c r="H271" s="97">
        <v>104600</v>
      </c>
      <c r="I271" s="103">
        <v>9220</v>
      </c>
      <c r="J271" s="104">
        <v>95380</v>
      </c>
      <c r="K271" s="119" t="str">
        <f t="shared" si="6"/>
        <v>00003090000000000200</v>
      </c>
      <c r="L271" s="107" t="s">
        <v>233</v>
      </c>
    </row>
    <row r="272" spans="1:12" ht="22.5">
      <c r="A272" s="100" t="s">
        <v>145</v>
      </c>
      <c r="B272" s="101" t="s">
        <v>7</v>
      </c>
      <c r="C272" s="102" t="s">
        <v>68</v>
      </c>
      <c r="D272" s="125" t="s">
        <v>230</v>
      </c>
      <c r="E272" s="148" t="s">
        <v>121</v>
      </c>
      <c r="F272" s="154"/>
      <c r="G272" s="130" t="s">
        <v>147</v>
      </c>
      <c r="H272" s="97">
        <v>104600</v>
      </c>
      <c r="I272" s="103">
        <v>9220</v>
      </c>
      <c r="J272" s="104">
        <v>95380</v>
      </c>
      <c r="K272" s="119" t="str">
        <f t="shared" si="6"/>
        <v>00003090000000000240</v>
      </c>
      <c r="L272" s="107" t="s">
        <v>234</v>
      </c>
    </row>
    <row r="273" spans="1:12" s="85" customFormat="1" ht="12.75">
      <c r="A273" s="80" t="s">
        <v>148</v>
      </c>
      <c r="B273" s="79" t="s">
        <v>7</v>
      </c>
      <c r="C273" s="122" t="s">
        <v>68</v>
      </c>
      <c r="D273" s="126" t="s">
        <v>230</v>
      </c>
      <c r="E273" s="151" t="s">
        <v>121</v>
      </c>
      <c r="F273" s="155"/>
      <c r="G273" s="123" t="s">
        <v>149</v>
      </c>
      <c r="H273" s="81">
        <v>104600</v>
      </c>
      <c r="I273" s="82">
        <v>9220</v>
      </c>
      <c r="J273" s="83">
        <f>IF(IF(H273="",0,H273)=0,0,(IF(H273&gt;0,IF(I273&gt;H273,0,H273-I273),IF(I273&gt;H273,H273-I273,0))))</f>
        <v>95380</v>
      </c>
      <c r="K273" s="119" t="str">
        <f t="shared" si="6"/>
        <v>00003090000000000244</v>
      </c>
      <c r="L273" s="84" t="str">
        <f>C273&amp;D273&amp;E273&amp;F273&amp;G273</f>
        <v>00003090000000000244</v>
      </c>
    </row>
    <row r="274" spans="1:12" ht="22.5">
      <c r="A274" s="100" t="s">
        <v>235</v>
      </c>
      <c r="B274" s="101" t="s">
        <v>7</v>
      </c>
      <c r="C274" s="102" t="s">
        <v>68</v>
      </c>
      <c r="D274" s="125" t="s">
        <v>230</v>
      </c>
      <c r="E274" s="148" t="s">
        <v>121</v>
      </c>
      <c r="F274" s="154"/>
      <c r="G274" s="130" t="s">
        <v>237</v>
      </c>
      <c r="H274" s="97">
        <v>220000</v>
      </c>
      <c r="I274" s="103">
        <v>141268.36</v>
      </c>
      <c r="J274" s="104">
        <v>78731.64</v>
      </c>
      <c r="K274" s="119" t="str">
        <f t="shared" si="6"/>
        <v>00003090000000000600</v>
      </c>
      <c r="L274" s="107" t="s">
        <v>236</v>
      </c>
    </row>
    <row r="275" spans="1:12" ht="12.75">
      <c r="A275" s="100" t="s">
        <v>238</v>
      </c>
      <c r="B275" s="101" t="s">
        <v>7</v>
      </c>
      <c r="C275" s="102" t="s">
        <v>68</v>
      </c>
      <c r="D275" s="125" t="s">
        <v>230</v>
      </c>
      <c r="E275" s="148" t="s">
        <v>121</v>
      </c>
      <c r="F275" s="154"/>
      <c r="G275" s="130" t="s">
        <v>240</v>
      </c>
      <c r="H275" s="97">
        <v>215000</v>
      </c>
      <c r="I275" s="103">
        <v>141268.36</v>
      </c>
      <c r="J275" s="104">
        <v>73731.64</v>
      </c>
      <c r="K275" s="119" t="str">
        <f t="shared" si="6"/>
        <v>00003090000000000610</v>
      </c>
      <c r="L275" s="107" t="s">
        <v>239</v>
      </c>
    </row>
    <row r="276" spans="1:12" s="85" customFormat="1" ht="12.75">
      <c r="A276" s="80" t="s">
        <v>241</v>
      </c>
      <c r="B276" s="79" t="s">
        <v>7</v>
      </c>
      <c r="C276" s="122" t="s">
        <v>68</v>
      </c>
      <c r="D276" s="126" t="s">
        <v>230</v>
      </c>
      <c r="E276" s="151" t="s">
        <v>121</v>
      </c>
      <c r="F276" s="155"/>
      <c r="G276" s="123" t="s">
        <v>242</v>
      </c>
      <c r="H276" s="81">
        <v>215000</v>
      </c>
      <c r="I276" s="82">
        <v>141268.36</v>
      </c>
      <c r="J276" s="83">
        <f>IF(IF(H276="",0,H276)=0,0,(IF(H276&gt;0,IF(I276&gt;H276,0,H276-I276),IF(I276&gt;H276,H276-I276,0))))</f>
        <v>73731.64</v>
      </c>
      <c r="K276" s="119" t="str">
        <f t="shared" si="6"/>
        <v>00003090000000000612</v>
      </c>
      <c r="L276" s="84" t="str">
        <f>C276&amp;D276&amp;E276&amp;F276&amp;G276</f>
        <v>00003090000000000612</v>
      </c>
    </row>
    <row r="277" spans="1:12" ht="12.75">
      <c r="A277" s="100" t="s">
        <v>243</v>
      </c>
      <c r="B277" s="101" t="s">
        <v>7</v>
      </c>
      <c r="C277" s="102" t="s">
        <v>68</v>
      </c>
      <c r="D277" s="125" t="s">
        <v>230</v>
      </c>
      <c r="E277" s="148" t="s">
        <v>121</v>
      </c>
      <c r="F277" s="154"/>
      <c r="G277" s="130" t="s">
        <v>13</v>
      </c>
      <c r="H277" s="97">
        <v>5000</v>
      </c>
      <c r="I277" s="103">
        <v>0</v>
      </c>
      <c r="J277" s="104">
        <v>5000</v>
      </c>
      <c r="K277" s="119" t="str">
        <f t="shared" si="6"/>
        <v>00003090000000000620</v>
      </c>
      <c r="L277" s="107" t="s">
        <v>244</v>
      </c>
    </row>
    <row r="278" spans="1:12" s="85" customFormat="1" ht="12.75">
      <c r="A278" s="80" t="s">
        <v>245</v>
      </c>
      <c r="B278" s="79" t="s">
        <v>7</v>
      </c>
      <c r="C278" s="122" t="s">
        <v>68</v>
      </c>
      <c r="D278" s="126" t="s">
        <v>230</v>
      </c>
      <c r="E278" s="151" t="s">
        <v>121</v>
      </c>
      <c r="F278" s="155"/>
      <c r="G278" s="123" t="s">
        <v>246</v>
      </c>
      <c r="H278" s="81">
        <v>5000</v>
      </c>
      <c r="I278" s="82">
        <v>0</v>
      </c>
      <c r="J278" s="83">
        <f>IF(IF(H278="",0,H278)=0,0,(IF(H278&gt;0,IF(I278&gt;H278,0,H278-I278),IF(I278&gt;H278,H278-I278,0))))</f>
        <v>5000</v>
      </c>
      <c r="K278" s="119" t="str">
        <f t="shared" si="6"/>
        <v>00003090000000000622</v>
      </c>
      <c r="L278" s="84" t="str">
        <f>C278&amp;D278&amp;E278&amp;F278&amp;G278</f>
        <v>00003090000000000622</v>
      </c>
    </row>
    <row r="279" spans="1:12" ht="12.75">
      <c r="A279" s="100" t="s">
        <v>247</v>
      </c>
      <c r="B279" s="101" t="s">
        <v>7</v>
      </c>
      <c r="C279" s="102" t="s">
        <v>68</v>
      </c>
      <c r="D279" s="125" t="s">
        <v>249</v>
      </c>
      <c r="E279" s="148" t="s">
        <v>121</v>
      </c>
      <c r="F279" s="154"/>
      <c r="G279" s="130" t="s">
        <v>68</v>
      </c>
      <c r="H279" s="97">
        <v>17417370.95</v>
      </c>
      <c r="I279" s="103">
        <v>8427371.11</v>
      </c>
      <c r="J279" s="104">
        <v>8989999.84</v>
      </c>
      <c r="K279" s="119" t="str">
        <f t="shared" si="6"/>
        <v>00004000000000000000</v>
      </c>
      <c r="L279" s="107" t="s">
        <v>248</v>
      </c>
    </row>
    <row r="280" spans="1:12" ht="12.75">
      <c r="A280" s="100" t="s">
        <v>250</v>
      </c>
      <c r="B280" s="101" t="s">
        <v>7</v>
      </c>
      <c r="C280" s="102" t="s">
        <v>68</v>
      </c>
      <c r="D280" s="125" t="s">
        <v>252</v>
      </c>
      <c r="E280" s="148" t="s">
        <v>121</v>
      </c>
      <c r="F280" s="154"/>
      <c r="G280" s="130" t="s">
        <v>68</v>
      </c>
      <c r="H280" s="97">
        <v>576900</v>
      </c>
      <c r="I280" s="103">
        <v>0</v>
      </c>
      <c r="J280" s="104">
        <v>576900</v>
      </c>
      <c r="K280" s="119" t="str">
        <f t="shared" si="6"/>
        <v>00004050000000000000</v>
      </c>
      <c r="L280" s="107" t="s">
        <v>251</v>
      </c>
    </row>
    <row r="281" spans="1:12" ht="22.5">
      <c r="A281" s="100" t="s">
        <v>143</v>
      </c>
      <c r="B281" s="101" t="s">
        <v>7</v>
      </c>
      <c r="C281" s="102" t="s">
        <v>68</v>
      </c>
      <c r="D281" s="125" t="s">
        <v>252</v>
      </c>
      <c r="E281" s="148" t="s">
        <v>121</v>
      </c>
      <c r="F281" s="154"/>
      <c r="G281" s="130" t="s">
        <v>7</v>
      </c>
      <c r="H281" s="97">
        <v>576900</v>
      </c>
      <c r="I281" s="103">
        <v>0</v>
      </c>
      <c r="J281" s="104">
        <v>576900</v>
      </c>
      <c r="K281" s="119" t="str">
        <f t="shared" si="6"/>
        <v>00004050000000000200</v>
      </c>
      <c r="L281" s="107" t="s">
        <v>253</v>
      </c>
    </row>
    <row r="282" spans="1:12" ht="22.5">
      <c r="A282" s="100" t="s">
        <v>145</v>
      </c>
      <c r="B282" s="101" t="s">
        <v>7</v>
      </c>
      <c r="C282" s="102" t="s">
        <v>68</v>
      </c>
      <c r="D282" s="125" t="s">
        <v>252</v>
      </c>
      <c r="E282" s="148" t="s">
        <v>121</v>
      </c>
      <c r="F282" s="154"/>
      <c r="G282" s="130" t="s">
        <v>147</v>
      </c>
      <c r="H282" s="97">
        <v>576900</v>
      </c>
      <c r="I282" s="103">
        <v>0</v>
      </c>
      <c r="J282" s="104">
        <v>576900</v>
      </c>
      <c r="K282" s="119" t="str">
        <f t="shared" si="6"/>
        <v>00004050000000000240</v>
      </c>
      <c r="L282" s="107" t="s">
        <v>254</v>
      </c>
    </row>
    <row r="283" spans="1:12" s="85" customFormat="1" ht="12.75">
      <c r="A283" s="80" t="s">
        <v>148</v>
      </c>
      <c r="B283" s="79" t="s">
        <v>7</v>
      </c>
      <c r="C283" s="122" t="s">
        <v>68</v>
      </c>
      <c r="D283" s="126" t="s">
        <v>252</v>
      </c>
      <c r="E283" s="151" t="s">
        <v>121</v>
      </c>
      <c r="F283" s="155"/>
      <c r="G283" s="123" t="s">
        <v>149</v>
      </c>
      <c r="H283" s="81">
        <v>576900</v>
      </c>
      <c r="I283" s="82">
        <v>0</v>
      </c>
      <c r="J283" s="83">
        <f>IF(IF(H283="",0,H283)=0,0,(IF(H283&gt;0,IF(I283&gt;H283,0,H283-I283),IF(I283&gt;H283,H283-I283,0))))</f>
        <v>576900</v>
      </c>
      <c r="K283" s="119" t="str">
        <f t="shared" si="6"/>
        <v>00004050000000000244</v>
      </c>
      <c r="L283" s="84" t="str">
        <f>C283&amp;D283&amp;E283&amp;F283&amp;G283</f>
        <v>00004050000000000244</v>
      </c>
    </row>
    <row r="284" spans="1:12" ht="12.75">
      <c r="A284" s="100" t="s">
        <v>255</v>
      </c>
      <c r="B284" s="101" t="s">
        <v>7</v>
      </c>
      <c r="C284" s="102" t="s">
        <v>68</v>
      </c>
      <c r="D284" s="125" t="s">
        <v>257</v>
      </c>
      <c r="E284" s="148" t="s">
        <v>121</v>
      </c>
      <c r="F284" s="154"/>
      <c r="G284" s="130" t="s">
        <v>68</v>
      </c>
      <c r="H284" s="97">
        <v>6313900</v>
      </c>
      <c r="I284" s="103">
        <v>4595191.46</v>
      </c>
      <c r="J284" s="104">
        <v>1718708.54</v>
      </c>
      <c r="K284" s="119" t="str">
        <f t="shared" si="6"/>
        <v>00004080000000000000</v>
      </c>
      <c r="L284" s="107" t="s">
        <v>256</v>
      </c>
    </row>
    <row r="285" spans="1:12" ht="22.5">
      <c r="A285" s="100" t="s">
        <v>143</v>
      </c>
      <c r="B285" s="101" t="s">
        <v>7</v>
      </c>
      <c r="C285" s="102" t="s">
        <v>68</v>
      </c>
      <c r="D285" s="125" t="s">
        <v>257</v>
      </c>
      <c r="E285" s="148" t="s">
        <v>121</v>
      </c>
      <c r="F285" s="154"/>
      <c r="G285" s="130" t="s">
        <v>7</v>
      </c>
      <c r="H285" s="97">
        <v>6313900</v>
      </c>
      <c r="I285" s="103">
        <v>4595191.46</v>
      </c>
      <c r="J285" s="104">
        <v>1718708.54</v>
      </c>
      <c r="K285" s="119" t="str">
        <f t="shared" si="6"/>
        <v>00004080000000000200</v>
      </c>
      <c r="L285" s="107" t="s">
        <v>258</v>
      </c>
    </row>
    <row r="286" spans="1:12" ht="22.5">
      <c r="A286" s="100" t="s">
        <v>145</v>
      </c>
      <c r="B286" s="101" t="s">
        <v>7</v>
      </c>
      <c r="C286" s="102" t="s">
        <v>68</v>
      </c>
      <c r="D286" s="125" t="s">
        <v>257</v>
      </c>
      <c r="E286" s="148" t="s">
        <v>121</v>
      </c>
      <c r="F286" s="154"/>
      <c r="G286" s="130" t="s">
        <v>147</v>
      </c>
      <c r="H286" s="97">
        <v>6313900</v>
      </c>
      <c r="I286" s="103">
        <v>4595191.46</v>
      </c>
      <c r="J286" s="104">
        <v>1718708.54</v>
      </c>
      <c r="K286" s="119" t="str">
        <f t="shared" si="6"/>
        <v>00004080000000000240</v>
      </c>
      <c r="L286" s="107" t="s">
        <v>259</v>
      </c>
    </row>
    <row r="287" spans="1:12" s="85" customFormat="1" ht="12.75">
      <c r="A287" s="80" t="s">
        <v>148</v>
      </c>
      <c r="B287" s="79" t="s">
        <v>7</v>
      </c>
      <c r="C287" s="122" t="s">
        <v>68</v>
      </c>
      <c r="D287" s="126" t="s">
        <v>257</v>
      </c>
      <c r="E287" s="151" t="s">
        <v>121</v>
      </c>
      <c r="F287" s="155"/>
      <c r="G287" s="123" t="s">
        <v>149</v>
      </c>
      <c r="H287" s="81">
        <v>6313900</v>
      </c>
      <c r="I287" s="82">
        <v>4595191.46</v>
      </c>
      <c r="J287" s="83">
        <f>IF(IF(H287="",0,H287)=0,0,(IF(H287&gt;0,IF(I287&gt;H287,0,H287-I287),IF(I287&gt;H287,H287-I287,0))))</f>
        <v>1718708.54</v>
      </c>
      <c r="K287" s="119" t="str">
        <f t="shared" si="6"/>
        <v>00004080000000000244</v>
      </c>
      <c r="L287" s="84" t="str">
        <f>C287&amp;D287&amp;E287&amp;F287&amp;G287</f>
        <v>00004080000000000244</v>
      </c>
    </row>
    <row r="288" spans="1:12" ht="12.75">
      <c r="A288" s="100" t="s">
        <v>260</v>
      </c>
      <c r="B288" s="101" t="s">
        <v>7</v>
      </c>
      <c r="C288" s="102" t="s">
        <v>68</v>
      </c>
      <c r="D288" s="125" t="s">
        <v>262</v>
      </c>
      <c r="E288" s="148" t="s">
        <v>121</v>
      </c>
      <c r="F288" s="154"/>
      <c r="G288" s="130" t="s">
        <v>68</v>
      </c>
      <c r="H288" s="97">
        <v>9354374.45</v>
      </c>
      <c r="I288" s="103">
        <v>3711270.32</v>
      </c>
      <c r="J288" s="104">
        <v>5643104.13</v>
      </c>
      <c r="K288" s="119" t="str">
        <f t="shared" si="6"/>
        <v>00004090000000000000</v>
      </c>
      <c r="L288" s="107" t="s">
        <v>261</v>
      </c>
    </row>
    <row r="289" spans="1:12" ht="22.5">
      <c r="A289" s="100" t="s">
        <v>143</v>
      </c>
      <c r="B289" s="101" t="s">
        <v>7</v>
      </c>
      <c r="C289" s="102" t="s">
        <v>68</v>
      </c>
      <c r="D289" s="125" t="s">
        <v>262</v>
      </c>
      <c r="E289" s="148" t="s">
        <v>121</v>
      </c>
      <c r="F289" s="154"/>
      <c r="G289" s="130" t="s">
        <v>7</v>
      </c>
      <c r="H289" s="97">
        <v>7354374.45</v>
      </c>
      <c r="I289" s="103">
        <v>3711270.32</v>
      </c>
      <c r="J289" s="104">
        <v>3643104.13</v>
      </c>
      <c r="K289" s="119" t="str">
        <f t="shared" si="6"/>
        <v>00004090000000000200</v>
      </c>
      <c r="L289" s="107" t="s">
        <v>263</v>
      </c>
    </row>
    <row r="290" spans="1:12" ht="22.5">
      <c r="A290" s="100" t="s">
        <v>145</v>
      </c>
      <c r="B290" s="101" t="s">
        <v>7</v>
      </c>
      <c r="C290" s="102" t="s">
        <v>68</v>
      </c>
      <c r="D290" s="125" t="s">
        <v>262</v>
      </c>
      <c r="E290" s="148" t="s">
        <v>121</v>
      </c>
      <c r="F290" s="154"/>
      <c r="G290" s="130" t="s">
        <v>147</v>
      </c>
      <c r="H290" s="97">
        <v>7354374.45</v>
      </c>
      <c r="I290" s="103">
        <v>3711270.32</v>
      </c>
      <c r="J290" s="104">
        <v>3643104.13</v>
      </c>
      <c r="K290" s="119" t="str">
        <f t="shared" si="6"/>
        <v>00004090000000000240</v>
      </c>
      <c r="L290" s="107" t="s">
        <v>264</v>
      </c>
    </row>
    <row r="291" spans="1:12" s="85" customFormat="1" ht="12.75">
      <c r="A291" s="80" t="s">
        <v>148</v>
      </c>
      <c r="B291" s="79" t="s">
        <v>7</v>
      </c>
      <c r="C291" s="122" t="s">
        <v>68</v>
      </c>
      <c r="D291" s="126" t="s">
        <v>262</v>
      </c>
      <c r="E291" s="151" t="s">
        <v>121</v>
      </c>
      <c r="F291" s="155"/>
      <c r="G291" s="123" t="s">
        <v>149</v>
      </c>
      <c r="H291" s="81">
        <v>7354374.45</v>
      </c>
      <c r="I291" s="82">
        <v>3711270.32</v>
      </c>
      <c r="J291" s="83">
        <f>IF(IF(H291="",0,H291)=0,0,(IF(H291&gt;0,IF(I291&gt;H291,0,H291-I291),IF(I291&gt;H291,H291-I291,0))))</f>
        <v>3643104.13</v>
      </c>
      <c r="K291" s="119" t="str">
        <f t="shared" si="6"/>
        <v>00004090000000000244</v>
      </c>
      <c r="L291" s="84" t="str">
        <f>C291&amp;D291&amp;E291&amp;F291&amp;G291</f>
        <v>00004090000000000244</v>
      </c>
    </row>
    <row r="292" spans="1:12" ht="12.75">
      <c r="A292" s="100" t="s">
        <v>165</v>
      </c>
      <c r="B292" s="101" t="s">
        <v>7</v>
      </c>
      <c r="C292" s="102" t="s">
        <v>68</v>
      </c>
      <c r="D292" s="125" t="s">
        <v>262</v>
      </c>
      <c r="E292" s="148" t="s">
        <v>121</v>
      </c>
      <c r="F292" s="154"/>
      <c r="G292" s="130" t="s">
        <v>8</v>
      </c>
      <c r="H292" s="97">
        <v>2000000</v>
      </c>
      <c r="I292" s="103">
        <v>0</v>
      </c>
      <c r="J292" s="104">
        <v>2000000</v>
      </c>
      <c r="K292" s="119" t="str">
        <f t="shared" si="6"/>
        <v>00004090000000000500</v>
      </c>
      <c r="L292" s="107" t="s">
        <v>265</v>
      </c>
    </row>
    <row r="293" spans="1:12" s="85" customFormat="1" ht="12.75">
      <c r="A293" s="80" t="s">
        <v>167</v>
      </c>
      <c r="B293" s="79" t="s">
        <v>7</v>
      </c>
      <c r="C293" s="122" t="s">
        <v>68</v>
      </c>
      <c r="D293" s="126" t="s">
        <v>262</v>
      </c>
      <c r="E293" s="151" t="s">
        <v>121</v>
      </c>
      <c r="F293" s="155"/>
      <c r="G293" s="123" t="s">
        <v>168</v>
      </c>
      <c r="H293" s="81">
        <v>2000000</v>
      </c>
      <c r="I293" s="82">
        <v>0</v>
      </c>
      <c r="J293" s="83">
        <f>IF(IF(H293="",0,H293)=0,0,(IF(H293&gt;0,IF(I293&gt;H293,0,H293-I293),IF(I293&gt;H293,H293-I293,0))))</f>
        <v>2000000</v>
      </c>
      <c r="K293" s="119" t="str">
        <f t="shared" si="6"/>
        <v>00004090000000000540</v>
      </c>
      <c r="L293" s="84" t="str">
        <f>C293&amp;D293&amp;E293&amp;F293&amp;G293</f>
        <v>00004090000000000540</v>
      </c>
    </row>
    <row r="294" spans="1:12" ht="12.75">
      <c r="A294" s="100" t="s">
        <v>266</v>
      </c>
      <c r="B294" s="101" t="s">
        <v>7</v>
      </c>
      <c r="C294" s="102" t="s">
        <v>68</v>
      </c>
      <c r="D294" s="125" t="s">
        <v>268</v>
      </c>
      <c r="E294" s="148" t="s">
        <v>121</v>
      </c>
      <c r="F294" s="154"/>
      <c r="G294" s="130" t="s">
        <v>68</v>
      </c>
      <c r="H294" s="97">
        <v>1172196.5</v>
      </c>
      <c r="I294" s="103">
        <v>120909.33</v>
      </c>
      <c r="J294" s="104">
        <v>1051287.17</v>
      </c>
      <c r="K294" s="119" t="str">
        <f t="shared" si="6"/>
        <v>00004120000000000000</v>
      </c>
      <c r="L294" s="107" t="s">
        <v>267</v>
      </c>
    </row>
    <row r="295" spans="1:12" ht="22.5">
      <c r="A295" s="100" t="s">
        <v>143</v>
      </c>
      <c r="B295" s="101" t="s">
        <v>7</v>
      </c>
      <c r="C295" s="102" t="s">
        <v>68</v>
      </c>
      <c r="D295" s="125" t="s">
        <v>268</v>
      </c>
      <c r="E295" s="148" t="s">
        <v>121</v>
      </c>
      <c r="F295" s="154"/>
      <c r="G295" s="130" t="s">
        <v>7</v>
      </c>
      <c r="H295" s="97">
        <v>562196.5</v>
      </c>
      <c r="I295" s="103">
        <v>120909.33</v>
      </c>
      <c r="J295" s="104">
        <v>441287.17</v>
      </c>
      <c r="K295" s="119" t="str">
        <f t="shared" si="6"/>
        <v>00004120000000000200</v>
      </c>
      <c r="L295" s="107" t="s">
        <v>269</v>
      </c>
    </row>
    <row r="296" spans="1:12" ht="22.5">
      <c r="A296" s="100" t="s">
        <v>145</v>
      </c>
      <c r="B296" s="101" t="s">
        <v>7</v>
      </c>
      <c r="C296" s="102" t="s">
        <v>68</v>
      </c>
      <c r="D296" s="125" t="s">
        <v>268</v>
      </c>
      <c r="E296" s="148" t="s">
        <v>121</v>
      </c>
      <c r="F296" s="154"/>
      <c r="G296" s="130" t="s">
        <v>147</v>
      </c>
      <c r="H296" s="97">
        <v>562196.5</v>
      </c>
      <c r="I296" s="103">
        <v>120909.33</v>
      </c>
      <c r="J296" s="104">
        <v>441287.17</v>
      </c>
      <c r="K296" s="119" t="str">
        <f t="shared" si="6"/>
        <v>00004120000000000240</v>
      </c>
      <c r="L296" s="107" t="s">
        <v>270</v>
      </c>
    </row>
    <row r="297" spans="1:12" s="85" customFormat="1" ht="12.75">
      <c r="A297" s="80" t="s">
        <v>148</v>
      </c>
      <c r="B297" s="79" t="s">
        <v>7</v>
      </c>
      <c r="C297" s="122" t="s">
        <v>68</v>
      </c>
      <c r="D297" s="126" t="s">
        <v>268</v>
      </c>
      <c r="E297" s="151" t="s">
        <v>121</v>
      </c>
      <c r="F297" s="155"/>
      <c r="G297" s="123" t="s">
        <v>149</v>
      </c>
      <c r="H297" s="81">
        <v>562196.5</v>
      </c>
      <c r="I297" s="82">
        <v>120909.33</v>
      </c>
      <c r="J297" s="83">
        <f>IF(IF(H297="",0,H297)=0,0,(IF(H297&gt;0,IF(I297&gt;H297,0,H297-I297),IF(I297&gt;H297,H297-I297,0))))</f>
        <v>441287.17</v>
      </c>
      <c r="K297" s="119" t="str">
        <f t="shared" si="6"/>
        <v>00004120000000000244</v>
      </c>
      <c r="L297" s="84" t="str">
        <f>C297&amp;D297&amp;E297&amp;F297&amp;G297</f>
        <v>00004120000000000244</v>
      </c>
    </row>
    <row r="298" spans="1:12" ht="12.75">
      <c r="A298" s="100" t="s">
        <v>165</v>
      </c>
      <c r="B298" s="101" t="s">
        <v>7</v>
      </c>
      <c r="C298" s="102" t="s">
        <v>68</v>
      </c>
      <c r="D298" s="125" t="s">
        <v>268</v>
      </c>
      <c r="E298" s="148" t="s">
        <v>121</v>
      </c>
      <c r="F298" s="154"/>
      <c r="G298" s="130" t="s">
        <v>8</v>
      </c>
      <c r="H298" s="97">
        <v>140000</v>
      </c>
      <c r="I298" s="103">
        <v>0</v>
      </c>
      <c r="J298" s="104">
        <v>140000</v>
      </c>
      <c r="K298" s="119" t="str">
        <f t="shared" si="6"/>
        <v>00004120000000000500</v>
      </c>
      <c r="L298" s="107" t="s">
        <v>271</v>
      </c>
    </row>
    <row r="299" spans="1:12" s="85" customFormat="1" ht="12.75">
      <c r="A299" s="80" t="s">
        <v>167</v>
      </c>
      <c r="B299" s="79" t="s">
        <v>7</v>
      </c>
      <c r="C299" s="122" t="s">
        <v>68</v>
      </c>
      <c r="D299" s="126" t="s">
        <v>268</v>
      </c>
      <c r="E299" s="151" t="s">
        <v>121</v>
      </c>
      <c r="F299" s="155"/>
      <c r="G299" s="123" t="s">
        <v>168</v>
      </c>
      <c r="H299" s="81">
        <v>140000</v>
      </c>
      <c r="I299" s="82">
        <v>0</v>
      </c>
      <c r="J299" s="83">
        <f>IF(IF(H299="",0,H299)=0,0,(IF(H299&gt;0,IF(I299&gt;H299,0,H299-I299),IF(I299&gt;H299,H299-I299,0))))</f>
        <v>140000</v>
      </c>
      <c r="K299" s="119" t="str">
        <f t="shared" si="6"/>
        <v>00004120000000000540</v>
      </c>
      <c r="L299" s="84" t="str">
        <f>C299&amp;D299&amp;E299&amp;F299&amp;G299</f>
        <v>00004120000000000540</v>
      </c>
    </row>
    <row r="300" spans="1:12" ht="12.75">
      <c r="A300" s="100" t="s">
        <v>150</v>
      </c>
      <c r="B300" s="101" t="s">
        <v>7</v>
      </c>
      <c r="C300" s="102" t="s">
        <v>68</v>
      </c>
      <c r="D300" s="125" t="s">
        <v>268</v>
      </c>
      <c r="E300" s="148" t="s">
        <v>121</v>
      </c>
      <c r="F300" s="154"/>
      <c r="G300" s="130" t="s">
        <v>152</v>
      </c>
      <c r="H300" s="97">
        <v>470000</v>
      </c>
      <c r="I300" s="103">
        <v>0</v>
      </c>
      <c r="J300" s="104">
        <v>470000</v>
      </c>
      <c r="K300" s="119" t="str">
        <f t="shared" si="6"/>
        <v>00004120000000000800</v>
      </c>
      <c r="L300" s="107" t="s">
        <v>272</v>
      </c>
    </row>
    <row r="301" spans="1:12" ht="45">
      <c r="A301" s="100" t="s">
        <v>273</v>
      </c>
      <c r="B301" s="101" t="s">
        <v>7</v>
      </c>
      <c r="C301" s="102" t="s">
        <v>68</v>
      </c>
      <c r="D301" s="125" t="s">
        <v>268</v>
      </c>
      <c r="E301" s="148" t="s">
        <v>121</v>
      </c>
      <c r="F301" s="154"/>
      <c r="G301" s="130" t="s">
        <v>275</v>
      </c>
      <c r="H301" s="97">
        <v>470000</v>
      </c>
      <c r="I301" s="103">
        <v>0</v>
      </c>
      <c r="J301" s="104">
        <v>470000</v>
      </c>
      <c r="K301" s="119" t="str">
        <f t="shared" si="6"/>
        <v>00004120000000000810</v>
      </c>
      <c r="L301" s="107" t="s">
        <v>274</v>
      </c>
    </row>
    <row r="302" spans="1:12" s="85" customFormat="1" ht="45">
      <c r="A302" s="80" t="s">
        <v>276</v>
      </c>
      <c r="B302" s="79" t="s">
        <v>7</v>
      </c>
      <c r="C302" s="122" t="s">
        <v>68</v>
      </c>
      <c r="D302" s="126" t="s">
        <v>268</v>
      </c>
      <c r="E302" s="151" t="s">
        <v>121</v>
      </c>
      <c r="F302" s="155"/>
      <c r="G302" s="123" t="s">
        <v>277</v>
      </c>
      <c r="H302" s="81">
        <v>470000</v>
      </c>
      <c r="I302" s="82">
        <v>0</v>
      </c>
      <c r="J302" s="83">
        <f>IF(IF(H302="",0,H302)=0,0,(IF(H302&gt;0,IF(I302&gt;H302,0,H302-I302),IF(I302&gt;H302,H302-I302,0))))</f>
        <v>470000</v>
      </c>
      <c r="K302" s="119" t="str">
        <f t="shared" si="6"/>
        <v>00004120000000000812</v>
      </c>
      <c r="L302" s="84" t="str">
        <f>C302&amp;D302&amp;E302&amp;F302&amp;G302</f>
        <v>00004120000000000812</v>
      </c>
    </row>
    <row r="303" spans="1:12" ht="12.75">
      <c r="A303" s="100" t="s">
        <v>278</v>
      </c>
      <c r="B303" s="101" t="s">
        <v>7</v>
      </c>
      <c r="C303" s="102" t="s">
        <v>68</v>
      </c>
      <c r="D303" s="125" t="s">
        <v>280</v>
      </c>
      <c r="E303" s="148" t="s">
        <v>121</v>
      </c>
      <c r="F303" s="154"/>
      <c r="G303" s="130" t="s">
        <v>68</v>
      </c>
      <c r="H303" s="97">
        <v>8589163.58</v>
      </c>
      <c r="I303" s="103">
        <v>5655993.69</v>
      </c>
      <c r="J303" s="104">
        <v>2933169.89</v>
      </c>
      <c r="K303" s="119" t="str">
        <f t="shared" si="6"/>
        <v>00005000000000000000</v>
      </c>
      <c r="L303" s="107" t="s">
        <v>279</v>
      </c>
    </row>
    <row r="304" spans="1:12" ht="12.75">
      <c r="A304" s="100" t="s">
        <v>281</v>
      </c>
      <c r="B304" s="101" t="s">
        <v>7</v>
      </c>
      <c r="C304" s="102" t="s">
        <v>68</v>
      </c>
      <c r="D304" s="125" t="s">
        <v>283</v>
      </c>
      <c r="E304" s="148" t="s">
        <v>121</v>
      </c>
      <c r="F304" s="154"/>
      <c r="G304" s="130" t="s">
        <v>68</v>
      </c>
      <c r="H304" s="97">
        <v>301270.86</v>
      </c>
      <c r="I304" s="103">
        <v>178652.94</v>
      </c>
      <c r="J304" s="104">
        <v>122617.92</v>
      </c>
      <c r="K304" s="119" t="str">
        <f t="shared" si="6"/>
        <v>00005010000000000000</v>
      </c>
      <c r="L304" s="107" t="s">
        <v>282</v>
      </c>
    </row>
    <row r="305" spans="1:12" ht="22.5">
      <c r="A305" s="100" t="s">
        <v>143</v>
      </c>
      <c r="B305" s="101" t="s">
        <v>7</v>
      </c>
      <c r="C305" s="102" t="s">
        <v>68</v>
      </c>
      <c r="D305" s="125" t="s">
        <v>283</v>
      </c>
      <c r="E305" s="148" t="s">
        <v>121</v>
      </c>
      <c r="F305" s="154"/>
      <c r="G305" s="130" t="s">
        <v>7</v>
      </c>
      <c r="H305" s="97">
        <v>291737.74</v>
      </c>
      <c r="I305" s="103">
        <v>169119.82</v>
      </c>
      <c r="J305" s="104">
        <v>122617.92</v>
      </c>
      <c r="K305" s="119" t="str">
        <f t="shared" si="6"/>
        <v>00005010000000000200</v>
      </c>
      <c r="L305" s="107" t="s">
        <v>284</v>
      </c>
    </row>
    <row r="306" spans="1:12" ht="22.5">
      <c r="A306" s="100" t="s">
        <v>145</v>
      </c>
      <c r="B306" s="101" t="s">
        <v>7</v>
      </c>
      <c r="C306" s="102" t="s">
        <v>68</v>
      </c>
      <c r="D306" s="125" t="s">
        <v>283</v>
      </c>
      <c r="E306" s="148" t="s">
        <v>121</v>
      </c>
      <c r="F306" s="154"/>
      <c r="G306" s="130" t="s">
        <v>147</v>
      </c>
      <c r="H306" s="97">
        <v>291737.74</v>
      </c>
      <c r="I306" s="103">
        <v>169119.82</v>
      </c>
      <c r="J306" s="104">
        <v>122617.92</v>
      </c>
      <c r="K306" s="119" t="str">
        <f t="shared" si="6"/>
        <v>00005010000000000240</v>
      </c>
      <c r="L306" s="107" t="s">
        <v>285</v>
      </c>
    </row>
    <row r="307" spans="1:12" s="85" customFormat="1" ht="12.75">
      <c r="A307" s="80" t="s">
        <v>148</v>
      </c>
      <c r="B307" s="79" t="s">
        <v>7</v>
      </c>
      <c r="C307" s="122" t="s">
        <v>68</v>
      </c>
      <c r="D307" s="126" t="s">
        <v>283</v>
      </c>
      <c r="E307" s="151" t="s">
        <v>121</v>
      </c>
      <c r="F307" s="155"/>
      <c r="G307" s="123" t="s">
        <v>149</v>
      </c>
      <c r="H307" s="81">
        <v>291737.74</v>
      </c>
      <c r="I307" s="82">
        <v>169119.82</v>
      </c>
      <c r="J307" s="83">
        <f>IF(IF(H307="",0,H307)=0,0,(IF(H307&gt;0,IF(I307&gt;H307,0,H307-I307),IF(I307&gt;H307,H307-I307,0))))</f>
        <v>122617.92</v>
      </c>
      <c r="K307" s="119" t="str">
        <f t="shared" si="6"/>
        <v>00005010000000000244</v>
      </c>
      <c r="L307" s="84" t="str">
        <f>C307&amp;D307&amp;E307&amp;F307&amp;G307</f>
        <v>00005010000000000244</v>
      </c>
    </row>
    <row r="308" spans="1:12" ht="12.75">
      <c r="A308" s="100" t="s">
        <v>150</v>
      </c>
      <c r="B308" s="101" t="s">
        <v>7</v>
      </c>
      <c r="C308" s="102" t="s">
        <v>68</v>
      </c>
      <c r="D308" s="125" t="s">
        <v>283</v>
      </c>
      <c r="E308" s="148" t="s">
        <v>121</v>
      </c>
      <c r="F308" s="154"/>
      <c r="G308" s="130" t="s">
        <v>152</v>
      </c>
      <c r="H308" s="97">
        <v>9533.12</v>
      </c>
      <c r="I308" s="103">
        <v>9533.12</v>
      </c>
      <c r="J308" s="104">
        <v>0</v>
      </c>
      <c r="K308" s="119" t="str">
        <f t="shared" si="6"/>
        <v>00005010000000000800</v>
      </c>
      <c r="L308" s="107" t="s">
        <v>286</v>
      </c>
    </row>
    <row r="309" spans="1:12" ht="12.75">
      <c r="A309" s="100" t="s">
        <v>170</v>
      </c>
      <c r="B309" s="101" t="s">
        <v>7</v>
      </c>
      <c r="C309" s="102" t="s">
        <v>68</v>
      </c>
      <c r="D309" s="125" t="s">
        <v>283</v>
      </c>
      <c r="E309" s="148" t="s">
        <v>121</v>
      </c>
      <c r="F309" s="154"/>
      <c r="G309" s="130" t="s">
        <v>172</v>
      </c>
      <c r="H309" s="97">
        <v>9533.12</v>
      </c>
      <c r="I309" s="103">
        <v>9533.12</v>
      </c>
      <c r="J309" s="104">
        <v>0</v>
      </c>
      <c r="K309" s="119" t="str">
        <f t="shared" si="6"/>
        <v>00005010000000000830</v>
      </c>
      <c r="L309" s="107" t="s">
        <v>287</v>
      </c>
    </row>
    <row r="310" spans="1:12" s="85" customFormat="1" ht="22.5">
      <c r="A310" s="80" t="s">
        <v>173</v>
      </c>
      <c r="B310" s="79" t="s">
        <v>7</v>
      </c>
      <c r="C310" s="122" t="s">
        <v>68</v>
      </c>
      <c r="D310" s="126" t="s">
        <v>283</v>
      </c>
      <c r="E310" s="151" t="s">
        <v>121</v>
      </c>
      <c r="F310" s="155"/>
      <c r="G310" s="123" t="s">
        <v>174</v>
      </c>
      <c r="H310" s="81">
        <v>9533.12</v>
      </c>
      <c r="I310" s="82">
        <v>9533.12</v>
      </c>
      <c r="J310" s="83">
        <f>IF(IF(H310="",0,H310)=0,0,(IF(H310&gt;0,IF(I310&gt;H310,0,H310-I310),IF(I310&gt;H310,H310-I310,0))))</f>
        <v>0</v>
      </c>
      <c r="K310" s="119" t="str">
        <f t="shared" si="6"/>
        <v>00005010000000000831</v>
      </c>
      <c r="L310" s="84" t="str">
        <f>C310&amp;D310&amp;E310&amp;F310&amp;G310</f>
        <v>00005010000000000831</v>
      </c>
    </row>
    <row r="311" spans="1:12" ht="12.75">
      <c r="A311" s="100" t="s">
        <v>288</v>
      </c>
      <c r="B311" s="101" t="s">
        <v>7</v>
      </c>
      <c r="C311" s="102" t="s">
        <v>68</v>
      </c>
      <c r="D311" s="125" t="s">
        <v>290</v>
      </c>
      <c r="E311" s="148" t="s">
        <v>121</v>
      </c>
      <c r="F311" s="154"/>
      <c r="G311" s="130" t="s">
        <v>68</v>
      </c>
      <c r="H311" s="97">
        <v>950986.72</v>
      </c>
      <c r="I311" s="103">
        <v>54591</v>
      </c>
      <c r="J311" s="104">
        <v>896395.72</v>
      </c>
      <c r="K311" s="119" t="str">
        <f t="shared" si="6"/>
        <v>00005020000000000000</v>
      </c>
      <c r="L311" s="107" t="s">
        <v>289</v>
      </c>
    </row>
    <row r="312" spans="1:12" ht="22.5">
      <c r="A312" s="100" t="s">
        <v>143</v>
      </c>
      <c r="B312" s="101" t="s">
        <v>7</v>
      </c>
      <c r="C312" s="102" t="s">
        <v>68</v>
      </c>
      <c r="D312" s="125" t="s">
        <v>290</v>
      </c>
      <c r="E312" s="148" t="s">
        <v>121</v>
      </c>
      <c r="F312" s="154"/>
      <c r="G312" s="130" t="s">
        <v>7</v>
      </c>
      <c r="H312" s="97">
        <v>375486.72</v>
      </c>
      <c r="I312" s="103">
        <v>0</v>
      </c>
      <c r="J312" s="104">
        <v>375486.72</v>
      </c>
      <c r="K312" s="119" t="str">
        <f aca="true" t="shared" si="7" ref="K312:K375">C312&amp;D312&amp;E312&amp;F312&amp;G312</f>
        <v>00005020000000000200</v>
      </c>
      <c r="L312" s="107" t="s">
        <v>291</v>
      </c>
    </row>
    <row r="313" spans="1:12" ht="22.5">
      <c r="A313" s="100" t="s">
        <v>145</v>
      </c>
      <c r="B313" s="101" t="s">
        <v>7</v>
      </c>
      <c r="C313" s="102" t="s">
        <v>68</v>
      </c>
      <c r="D313" s="125" t="s">
        <v>290</v>
      </c>
      <c r="E313" s="148" t="s">
        <v>121</v>
      </c>
      <c r="F313" s="154"/>
      <c r="G313" s="130" t="s">
        <v>147</v>
      </c>
      <c r="H313" s="97">
        <v>375486.72</v>
      </c>
      <c r="I313" s="103">
        <v>0</v>
      </c>
      <c r="J313" s="104">
        <v>375486.72</v>
      </c>
      <c r="K313" s="119" t="str">
        <f t="shared" si="7"/>
        <v>00005020000000000240</v>
      </c>
      <c r="L313" s="107" t="s">
        <v>292</v>
      </c>
    </row>
    <row r="314" spans="1:12" s="85" customFormat="1" ht="12.75">
      <c r="A314" s="80" t="s">
        <v>148</v>
      </c>
      <c r="B314" s="79" t="s">
        <v>7</v>
      </c>
      <c r="C314" s="122" t="s">
        <v>68</v>
      </c>
      <c r="D314" s="126" t="s">
        <v>290</v>
      </c>
      <c r="E314" s="151" t="s">
        <v>121</v>
      </c>
      <c r="F314" s="155"/>
      <c r="G314" s="123" t="s">
        <v>149</v>
      </c>
      <c r="H314" s="81">
        <v>375486.72</v>
      </c>
      <c r="I314" s="82">
        <v>0</v>
      </c>
      <c r="J314" s="83">
        <f>IF(IF(H314="",0,H314)=0,0,(IF(H314&gt;0,IF(I314&gt;H314,0,H314-I314),IF(I314&gt;H314,H314-I314,0))))</f>
        <v>375486.72</v>
      </c>
      <c r="K314" s="119" t="str">
        <f t="shared" si="7"/>
        <v>00005020000000000244</v>
      </c>
      <c r="L314" s="84" t="str">
        <f>C314&amp;D314&amp;E314&amp;F314&amp;G314</f>
        <v>00005020000000000244</v>
      </c>
    </row>
    <row r="315" spans="1:12" ht="22.5">
      <c r="A315" s="100" t="s">
        <v>293</v>
      </c>
      <c r="B315" s="101" t="s">
        <v>7</v>
      </c>
      <c r="C315" s="102" t="s">
        <v>68</v>
      </c>
      <c r="D315" s="125" t="s">
        <v>290</v>
      </c>
      <c r="E315" s="148" t="s">
        <v>121</v>
      </c>
      <c r="F315" s="154"/>
      <c r="G315" s="130" t="s">
        <v>295</v>
      </c>
      <c r="H315" s="97">
        <v>560000</v>
      </c>
      <c r="I315" s="103">
        <v>54591</v>
      </c>
      <c r="J315" s="104">
        <v>505409</v>
      </c>
      <c r="K315" s="119" t="str">
        <f t="shared" si="7"/>
        <v>00005020000000000400</v>
      </c>
      <c r="L315" s="107" t="s">
        <v>294</v>
      </c>
    </row>
    <row r="316" spans="1:12" ht="12.75">
      <c r="A316" s="100" t="s">
        <v>296</v>
      </c>
      <c r="B316" s="101" t="s">
        <v>7</v>
      </c>
      <c r="C316" s="102" t="s">
        <v>68</v>
      </c>
      <c r="D316" s="125" t="s">
        <v>290</v>
      </c>
      <c r="E316" s="148" t="s">
        <v>121</v>
      </c>
      <c r="F316" s="154"/>
      <c r="G316" s="130" t="s">
        <v>298</v>
      </c>
      <c r="H316" s="97">
        <v>560000</v>
      </c>
      <c r="I316" s="103">
        <v>54591</v>
      </c>
      <c r="J316" s="104">
        <v>505409</v>
      </c>
      <c r="K316" s="119" t="str">
        <f t="shared" si="7"/>
        <v>00005020000000000410</v>
      </c>
      <c r="L316" s="107" t="s">
        <v>297</v>
      </c>
    </row>
    <row r="317" spans="1:12" s="85" customFormat="1" ht="33.75">
      <c r="A317" s="80" t="s">
        <v>299</v>
      </c>
      <c r="B317" s="79" t="s">
        <v>7</v>
      </c>
      <c r="C317" s="122" t="s">
        <v>68</v>
      </c>
      <c r="D317" s="126" t="s">
        <v>290</v>
      </c>
      <c r="E317" s="151" t="s">
        <v>121</v>
      </c>
      <c r="F317" s="155"/>
      <c r="G317" s="123" t="s">
        <v>300</v>
      </c>
      <c r="H317" s="81">
        <v>560000</v>
      </c>
      <c r="I317" s="82">
        <v>54591</v>
      </c>
      <c r="J317" s="83">
        <f>IF(IF(H317="",0,H317)=0,0,(IF(H317&gt;0,IF(I317&gt;H317,0,H317-I317),IF(I317&gt;H317,H317-I317,0))))</f>
        <v>505409</v>
      </c>
      <c r="K317" s="119" t="str">
        <f t="shared" si="7"/>
        <v>00005020000000000414</v>
      </c>
      <c r="L317" s="84" t="str">
        <f>C317&amp;D317&amp;E317&amp;F317&amp;G317</f>
        <v>00005020000000000414</v>
      </c>
    </row>
    <row r="318" spans="1:12" ht="22.5">
      <c r="A318" s="100" t="s">
        <v>235</v>
      </c>
      <c r="B318" s="101" t="s">
        <v>7</v>
      </c>
      <c r="C318" s="102" t="s">
        <v>68</v>
      </c>
      <c r="D318" s="125" t="s">
        <v>290</v>
      </c>
      <c r="E318" s="148" t="s">
        <v>121</v>
      </c>
      <c r="F318" s="154"/>
      <c r="G318" s="130" t="s">
        <v>237</v>
      </c>
      <c r="H318" s="97">
        <v>15500</v>
      </c>
      <c r="I318" s="103">
        <v>0</v>
      </c>
      <c r="J318" s="104">
        <v>15500</v>
      </c>
      <c r="K318" s="119" t="str">
        <f t="shared" si="7"/>
        <v>00005020000000000600</v>
      </c>
      <c r="L318" s="107" t="s">
        <v>301</v>
      </c>
    </row>
    <row r="319" spans="1:12" ht="12.75">
      <c r="A319" s="100" t="s">
        <v>238</v>
      </c>
      <c r="B319" s="101" t="s">
        <v>7</v>
      </c>
      <c r="C319" s="102" t="s">
        <v>68</v>
      </c>
      <c r="D319" s="125" t="s">
        <v>290</v>
      </c>
      <c r="E319" s="148" t="s">
        <v>121</v>
      </c>
      <c r="F319" s="154"/>
      <c r="G319" s="130" t="s">
        <v>240</v>
      </c>
      <c r="H319" s="97">
        <v>4470</v>
      </c>
      <c r="I319" s="103">
        <v>0</v>
      </c>
      <c r="J319" s="104">
        <v>4470</v>
      </c>
      <c r="K319" s="119" t="str">
        <f t="shared" si="7"/>
        <v>00005020000000000610</v>
      </c>
      <c r="L319" s="107" t="s">
        <v>302</v>
      </c>
    </row>
    <row r="320" spans="1:12" s="85" customFormat="1" ht="12.75">
      <c r="A320" s="80" t="s">
        <v>241</v>
      </c>
      <c r="B320" s="79" t="s">
        <v>7</v>
      </c>
      <c r="C320" s="122" t="s">
        <v>68</v>
      </c>
      <c r="D320" s="126" t="s">
        <v>290</v>
      </c>
      <c r="E320" s="151" t="s">
        <v>121</v>
      </c>
      <c r="F320" s="155"/>
      <c r="G320" s="123" t="s">
        <v>242</v>
      </c>
      <c r="H320" s="81">
        <v>4470</v>
      </c>
      <c r="I320" s="82">
        <v>0</v>
      </c>
      <c r="J320" s="83">
        <f>IF(IF(H320="",0,H320)=0,0,(IF(H320&gt;0,IF(I320&gt;H320,0,H320-I320),IF(I320&gt;H320,H320-I320,0))))</f>
        <v>4470</v>
      </c>
      <c r="K320" s="119" t="str">
        <f t="shared" si="7"/>
        <v>00005020000000000612</v>
      </c>
      <c r="L320" s="84" t="str">
        <f>C320&amp;D320&amp;E320&amp;F320&amp;G320</f>
        <v>00005020000000000612</v>
      </c>
    </row>
    <row r="321" spans="1:12" ht="12.75">
      <c r="A321" s="100" t="s">
        <v>243</v>
      </c>
      <c r="B321" s="101" t="s">
        <v>7</v>
      </c>
      <c r="C321" s="102" t="s">
        <v>68</v>
      </c>
      <c r="D321" s="125" t="s">
        <v>290</v>
      </c>
      <c r="E321" s="148" t="s">
        <v>121</v>
      </c>
      <c r="F321" s="154"/>
      <c r="G321" s="130" t="s">
        <v>13</v>
      </c>
      <c r="H321" s="97">
        <v>11030</v>
      </c>
      <c r="I321" s="103">
        <v>0</v>
      </c>
      <c r="J321" s="104">
        <v>11030</v>
      </c>
      <c r="K321" s="119" t="str">
        <f t="shared" si="7"/>
        <v>00005020000000000620</v>
      </c>
      <c r="L321" s="107" t="s">
        <v>303</v>
      </c>
    </row>
    <row r="322" spans="1:12" s="85" customFormat="1" ht="12.75">
      <c r="A322" s="80" t="s">
        <v>245</v>
      </c>
      <c r="B322" s="79" t="s">
        <v>7</v>
      </c>
      <c r="C322" s="122" t="s">
        <v>68</v>
      </c>
      <c r="D322" s="126" t="s">
        <v>290</v>
      </c>
      <c r="E322" s="151" t="s">
        <v>121</v>
      </c>
      <c r="F322" s="155"/>
      <c r="G322" s="123" t="s">
        <v>246</v>
      </c>
      <c r="H322" s="81">
        <v>11030</v>
      </c>
      <c r="I322" s="82">
        <v>0</v>
      </c>
      <c r="J322" s="83">
        <f>IF(IF(H322="",0,H322)=0,0,(IF(H322&gt;0,IF(I322&gt;H322,0,H322-I322),IF(I322&gt;H322,H322-I322,0))))</f>
        <v>11030</v>
      </c>
      <c r="K322" s="119" t="str">
        <f t="shared" si="7"/>
        <v>00005020000000000622</v>
      </c>
      <c r="L322" s="84" t="str">
        <f>C322&amp;D322&amp;E322&amp;F322&amp;G322</f>
        <v>00005020000000000622</v>
      </c>
    </row>
    <row r="323" spans="1:12" ht="12.75">
      <c r="A323" s="100" t="s">
        <v>304</v>
      </c>
      <c r="B323" s="101" t="s">
        <v>7</v>
      </c>
      <c r="C323" s="102" t="s">
        <v>68</v>
      </c>
      <c r="D323" s="125" t="s">
        <v>306</v>
      </c>
      <c r="E323" s="148" t="s">
        <v>121</v>
      </c>
      <c r="F323" s="154"/>
      <c r="G323" s="130" t="s">
        <v>68</v>
      </c>
      <c r="H323" s="97">
        <v>554043</v>
      </c>
      <c r="I323" s="103">
        <v>462561</v>
      </c>
      <c r="J323" s="104">
        <v>91482</v>
      </c>
      <c r="K323" s="119" t="str">
        <f t="shared" si="7"/>
        <v>00005030000000000000</v>
      </c>
      <c r="L323" s="107" t="s">
        <v>305</v>
      </c>
    </row>
    <row r="324" spans="1:12" ht="22.5">
      <c r="A324" s="100" t="s">
        <v>143</v>
      </c>
      <c r="B324" s="101" t="s">
        <v>7</v>
      </c>
      <c r="C324" s="102" t="s">
        <v>68</v>
      </c>
      <c r="D324" s="125" t="s">
        <v>306</v>
      </c>
      <c r="E324" s="148" t="s">
        <v>121</v>
      </c>
      <c r="F324" s="154"/>
      <c r="G324" s="130" t="s">
        <v>7</v>
      </c>
      <c r="H324" s="97">
        <v>554043</v>
      </c>
      <c r="I324" s="103">
        <v>462561</v>
      </c>
      <c r="J324" s="104">
        <v>91482</v>
      </c>
      <c r="K324" s="119" t="str">
        <f t="shared" si="7"/>
        <v>00005030000000000200</v>
      </c>
      <c r="L324" s="107" t="s">
        <v>307</v>
      </c>
    </row>
    <row r="325" spans="1:12" ht="22.5">
      <c r="A325" s="100" t="s">
        <v>145</v>
      </c>
      <c r="B325" s="101" t="s">
        <v>7</v>
      </c>
      <c r="C325" s="102" t="s">
        <v>68</v>
      </c>
      <c r="D325" s="125" t="s">
        <v>306</v>
      </c>
      <c r="E325" s="148" t="s">
        <v>121</v>
      </c>
      <c r="F325" s="154"/>
      <c r="G325" s="130" t="s">
        <v>147</v>
      </c>
      <c r="H325" s="97">
        <v>554043</v>
      </c>
      <c r="I325" s="103">
        <v>462561</v>
      </c>
      <c r="J325" s="104">
        <v>91482</v>
      </c>
      <c r="K325" s="119" t="str">
        <f t="shared" si="7"/>
        <v>00005030000000000240</v>
      </c>
      <c r="L325" s="107" t="s">
        <v>308</v>
      </c>
    </row>
    <row r="326" spans="1:12" s="85" customFormat="1" ht="12.75">
      <c r="A326" s="80" t="s">
        <v>148</v>
      </c>
      <c r="B326" s="79" t="s">
        <v>7</v>
      </c>
      <c r="C326" s="122" t="s">
        <v>68</v>
      </c>
      <c r="D326" s="126" t="s">
        <v>306</v>
      </c>
      <c r="E326" s="151" t="s">
        <v>121</v>
      </c>
      <c r="F326" s="155"/>
      <c r="G326" s="123" t="s">
        <v>149</v>
      </c>
      <c r="H326" s="81">
        <v>554043</v>
      </c>
      <c r="I326" s="82">
        <v>462561</v>
      </c>
      <c r="J326" s="83">
        <f>IF(IF(H326="",0,H326)=0,0,(IF(H326&gt;0,IF(I326&gt;H326,0,H326-I326),IF(I326&gt;H326,H326-I326,0))))</f>
        <v>91482</v>
      </c>
      <c r="K326" s="119" t="str">
        <f t="shared" si="7"/>
        <v>00005030000000000244</v>
      </c>
      <c r="L326" s="84" t="str">
        <f>C326&amp;D326&amp;E326&amp;F326&amp;G326</f>
        <v>00005030000000000244</v>
      </c>
    </row>
    <row r="327" spans="1:12" ht="22.5">
      <c r="A327" s="100" t="s">
        <v>309</v>
      </c>
      <c r="B327" s="101" t="s">
        <v>7</v>
      </c>
      <c r="C327" s="102" t="s">
        <v>68</v>
      </c>
      <c r="D327" s="125" t="s">
        <v>311</v>
      </c>
      <c r="E327" s="148" t="s">
        <v>121</v>
      </c>
      <c r="F327" s="154"/>
      <c r="G327" s="130" t="s">
        <v>68</v>
      </c>
      <c r="H327" s="97">
        <v>6782863</v>
      </c>
      <c r="I327" s="103">
        <v>4960188.75</v>
      </c>
      <c r="J327" s="104">
        <v>1822674.25</v>
      </c>
      <c r="K327" s="119" t="str">
        <f t="shared" si="7"/>
        <v>00005050000000000000</v>
      </c>
      <c r="L327" s="107" t="s">
        <v>310</v>
      </c>
    </row>
    <row r="328" spans="1:12" ht="22.5">
      <c r="A328" s="100" t="s">
        <v>235</v>
      </c>
      <c r="B328" s="101" t="s">
        <v>7</v>
      </c>
      <c r="C328" s="102" t="s">
        <v>68</v>
      </c>
      <c r="D328" s="125" t="s">
        <v>311</v>
      </c>
      <c r="E328" s="148" t="s">
        <v>121</v>
      </c>
      <c r="F328" s="154"/>
      <c r="G328" s="130" t="s">
        <v>237</v>
      </c>
      <c r="H328" s="97">
        <v>6782863</v>
      </c>
      <c r="I328" s="103">
        <v>4960188.75</v>
      </c>
      <c r="J328" s="104">
        <v>1822674.25</v>
      </c>
      <c r="K328" s="119" t="str">
        <f t="shared" si="7"/>
        <v>00005050000000000600</v>
      </c>
      <c r="L328" s="107" t="s">
        <v>312</v>
      </c>
    </row>
    <row r="329" spans="1:12" ht="12.75">
      <c r="A329" s="100" t="s">
        <v>238</v>
      </c>
      <c r="B329" s="101" t="s">
        <v>7</v>
      </c>
      <c r="C329" s="102" t="s">
        <v>68</v>
      </c>
      <c r="D329" s="125" t="s">
        <v>311</v>
      </c>
      <c r="E329" s="148" t="s">
        <v>121</v>
      </c>
      <c r="F329" s="154"/>
      <c r="G329" s="130" t="s">
        <v>240</v>
      </c>
      <c r="H329" s="97">
        <v>6782863</v>
      </c>
      <c r="I329" s="103">
        <v>4960188.75</v>
      </c>
      <c r="J329" s="104">
        <v>1822674.25</v>
      </c>
      <c r="K329" s="119" t="str">
        <f t="shared" si="7"/>
        <v>00005050000000000610</v>
      </c>
      <c r="L329" s="107" t="s">
        <v>313</v>
      </c>
    </row>
    <row r="330" spans="1:12" s="85" customFormat="1" ht="45">
      <c r="A330" s="80" t="s">
        <v>314</v>
      </c>
      <c r="B330" s="79" t="s">
        <v>7</v>
      </c>
      <c r="C330" s="122" t="s">
        <v>68</v>
      </c>
      <c r="D330" s="126" t="s">
        <v>311</v>
      </c>
      <c r="E330" s="151" t="s">
        <v>121</v>
      </c>
      <c r="F330" s="155"/>
      <c r="G330" s="123" t="s">
        <v>315</v>
      </c>
      <c r="H330" s="81">
        <v>6168300</v>
      </c>
      <c r="I330" s="82">
        <v>4480741.75</v>
      </c>
      <c r="J330" s="83">
        <f>IF(IF(H330="",0,H330)=0,0,(IF(H330&gt;0,IF(I330&gt;H330,0,H330-I330),IF(I330&gt;H330,H330-I330,0))))</f>
        <v>1687558.25</v>
      </c>
      <c r="K330" s="119" t="str">
        <f t="shared" si="7"/>
        <v>00005050000000000611</v>
      </c>
      <c r="L330" s="84" t="str">
        <f>C330&amp;D330&amp;E330&amp;F330&amp;G330</f>
        <v>00005050000000000611</v>
      </c>
    </row>
    <row r="331" spans="1:12" s="85" customFormat="1" ht="12.75">
      <c r="A331" s="80" t="s">
        <v>241</v>
      </c>
      <c r="B331" s="79" t="s">
        <v>7</v>
      </c>
      <c r="C331" s="122" t="s">
        <v>68</v>
      </c>
      <c r="D331" s="126" t="s">
        <v>311</v>
      </c>
      <c r="E331" s="151" t="s">
        <v>121</v>
      </c>
      <c r="F331" s="155"/>
      <c r="G331" s="123" t="s">
        <v>242</v>
      </c>
      <c r="H331" s="81">
        <v>614563</v>
      </c>
      <c r="I331" s="82">
        <v>479447</v>
      </c>
      <c r="J331" s="83">
        <f>IF(IF(H331="",0,H331)=0,0,(IF(H331&gt;0,IF(I331&gt;H331,0,H331-I331),IF(I331&gt;H331,H331-I331,0))))</f>
        <v>135116</v>
      </c>
      <c r="K331" s="119" t="str">
        <f t="shared" si="7"/>
        <v>00005050000000000612</v>
      </c>
      <c r="L331" s="84" t="str">
        <f>C331&amp;D331&amp;E331&amp;F331&amp;G331</f>
        <v>00005050000000000612</v>
      </c>
    </row>
    <row r="332" spans="1:12" ht="12.75">
      <c r="A332" s="100" t="s">
        <v>316</v>
      </c>
      <c r="B332" s="101" t="s">
        <v>7</v>
      </c>
      <c r="C332" s="102" t="s">
        <v>68</v>
      </c>
      <c r="D332" s="125" t="s">
        <v>318</v>
      </c>
      <c r="E332" s="148" t="s">
        <v>121</v>
      </c>
      <c r="F332" s="154"/>
      <c r="G332" s="130" t="s">
        <v>68</v>
      </c>
      <c r="H332" s="97">
        <v>2999999.67</v>
      </c>
      <c r="I332" s="103">
        <v>0</v>
      </c>
      <c r="J332" s="104">
        <v>2999999.67</v>
      </c>
      <c r="K332" s="119" t="str">
        <f t="shared" si="7"/>
        <v>00006000000000000000</v>
      </c>
      <c r="L332" s="107" t="s">
        <v>317</v>
      </c>
    </row>
    <row r="333" spans="1:12" ht="12.75">
      <c r="A333" s="100" t="s">
        <v>319</v>
      </c>
      <c r="B333" s="101" t="s">
        <v>7</v>
      </c>
      <c r="C333" s="102" t="s">
        <v>68</v>
      </c>
      <c r="D333" s="125" t="s">
        <v>321</v>
      </c>
      <c r="E333" s="148" t="s">
        <v>121</v>
      </c>
      <c r="F333" s="154"/>
      <c r="G333" s="130" t="s">
        <v>68</v>
      </c>
      <c r="H333" s="97">
        <v>2999999.67</v>
      </c>
      <c r="I333" s="103">
        <v>0</v>
      </c>
      <c r="J333" s="104">
        <v>2999999.67</v>
      </c>
      <c r="K333" s="119" t="str">
        <f t="shared" si="7"/>
        <v>00006050000000000000</v>
      </c>
      <c r="L333" s="107" t="s">
        <v>320</v>
      </c>
    </row>
    <row r="334" spans="1:12" ht="22.5">
      <c r="A334" s="100" t="s">
        <v>235</v>
      </c>
      <c r="B334" s="101" t="s">
        <v>7</v>
      </c>
      <c r="C334" s="102" t="s">
        <v>68</v>
      </c>
      <c r="D334" s="125" t="s">
        <v>321</v>
      </c>
      <c r="E334" s="148" t="s">
        <v>121</v>
      </c>
      <c r="F334" s="154"/>
      <c r="G334" s="130" t="s">
        <v>237</v>
      </c>
      <c r="H334" s="97">
        <v>2999999.67</v>
      </c>
      <c r="I334" s="103">
        <v>0</v>
      </c>
      <c r="J334" s="104">
        <v>2999999.67</v>
      </c>
      <c r="K334" s="119" t="str">
        <f t="shared" si="7"/>
        <v>00006050000000000600</v>
      </c>
      <c r="L334" s="107" t="s">
        <v>322</v>
      </c>
    </row>
    <row r="335" spans="1:12" ht="12.75">
      <c r="A335" s="100" t="s">
        <v>238</v>
      </c>
      <c r="B335" s="101" t="s">
        <v>7</v>
      </c>
      <c r="C335" s="102" t="s">
        <v>68</v>
      </c>
      <c r="D335" s="125" t="s">
        <v>321</v>
      </c>
      <c r="E335" s="148" t="s">
        <v>121</v>
      </c>
      <c r="F335" s="154"/>
      <c r="G335" s="130" t="s">
        <v>240</v>
      </c>
      <c r="H335" s="97">
        <v>2999999.67</v>
      </c>
      <c r="I335" s="103">
        <v>0</v>
      </c>
      <c r="J335" s="104">
        <v>2999999.67</v>
      </c>
      <c r="K335" s="119" t="str">
        <f t="shared" si="7"/>
        <v>00006050000000000610</v>
      </c>
      <c r="L335" s="107" t="s">
        <v>323</v>
      </c>
    </row>
    <row r="336" spans="1:12" s="85" customFormat="1" ht="12.75">
      <c r="A336" s="80" t="s">
        <v>241</v>
      </c>
      <c r="B336" s="79" t="s">
        <v>7</v>
      </c>
      <c r="C336" s="122" t="s">
        <v>68</v>
      </c>
      <c r="D336" s="126" t="s">
        <v>321</v>
      </c>
      <c r="E336" s="151" t="s">
        <v>121</v>
      </c>
      <c r="F336" s="155"/>
      <c r="G336" s="123" t="s">
        <v>242</v>
      </c>
      <c r="H336" s="81">
        <v>2999999.67</v>
      </c>
      <c r="I336" s="82">
        <v>0</v>
      </c>
      <c r="J336" s="83">
        <f>IF(IF(H336="",0,H336)=0,0,(IF(H336&gt;0,IF(I336&gt;H336,0,H336-I336),IF(I336&gt;H336,H336-I336,0))))</f>
        <v>2999999.67</v>
      </c>
      <c r="K336" s="119" t="str">
        <f t="shared" si="7"/>
        <v>00006050000000000612</v>
      </c>
      <c r="L336" s="84" t="str">
        <f>C336&amp;D336&amp;E336&amp;F336&amp;G336</f>
        <v>00006050000000000612</v>
      </c>
    </row>
    <row r="337" spans="1:12" ht="12.75">
      <c r="A337" s="100" t="s">
        <v>324</v>
      </c>
      <c r="B337" s="101" t="s">
        <v>7</v>
      </c>
      <c r="C337" s="102" t="s">
        <v>68</v>
      </c>
      <c r="D337" s="125" t="s">
        <v>326</v>
      </c>
      <c r="E337" s="148" t="s">
        <v>121</v>
      </c>
      <c r="F337" s="154"/>
      <c r="G337" s="130" t="s">
        <v>68</v>
      </c>
      <c r="H337" s="97">
        <v>296532342.99</v>
      </c>
      <c r="I337" s="103">
        <v>195101438.67</v>
      </c>
      <c r="J337" s="104">
        <v>101430904.32</v>
      </c>
      <c r="K337" s="119" t="str">
        <f t="shared" si="7"/>
        <v>00007000000000000000</v>
      </c>
      <c r="L337" s="107" t="s">
        <v>325</v>
      </c>
    </row>
    <row r="338" spans="1:12" ht="12.75">
      <c r="A338" s="100" t="s">
        <v>327</v>
      </c>
      <c r="B338" s="101" t="s">
        <v>7</v>
      </c>
      <c r="C338" s="102" t="s">
        <v>68</v>
      </c>
      <c r="D338" s="125" t="s">
        <v>329</v>
      </c>
      <c r="E338" s="148" t="s">
        <v>121</v>
      </c>
      <c r="F338" s="154"/>
      <c r="G338" s="130" t="s">
        <v>68</v>
      </c>
      <c r="H338" s="97">
        <v>95627801.97</v>
      </c>
      <c r="I338" s="103">
        <v>60222601.78</v>
      </c>
      <c r="J338" s="104">
        <v>35405200.19</v>
      </c>
      <c r="K338" s="119" t="str">
        <f t="shared" si="7"/>
        <v>00007010000000000000</v>
      </c>
      <c r="L338" s="107" t="s">
        <v>328</v>
      </c>
    </row>
    <row r="339" spans="1:12" ht="12.75">
      <c r="A339" s="100" t="s">
        <v>208</v>
      </c>
      <c r="B339" s="101" t="s">
        <v>7</v>
      </c>
      <c r="C339" s="102" t="s">
        <v>68</v>
      </c>
      <c r="D339" s="125" t="s">
        <v>329</v>
      </c>
      <c r="E339" s="148" t="s">
        <v>121</v>
      </c>
      <c r="F339" s="154"/>
      <c r="G339" s="130" t="s">
        <v>210</v>
      </c>
      <c r="H339" s="97">
        <v>1677164.97</v>
      </c>
      <c r="I339" s="103">
        <v>1000950.55</v>
      </c>
      <c r="J339" s="104">
        <v>676214.42</v>
      </c>
      <c r="K339" s="119" t="str">
        <f t="shared" si="7"/>
        <v>00007010000000000300</v>
      </c>
      <c r="L339" s="107" t="s">
        <v>330</v>
      </c>
    </row>
    <row r="340" spans="1:12" ht="22.5">
      <c r="A340" s="100" t="s">
        <v>331</v>
      </c>
      <c r="B340" s="101" t="s">
        <v>7</v>
      </c>
      <c r="C340" s="102" t="s">
        <v>68</v>
      </c>
      <c r="D340" s="125" t="s">
        <v>329</v>
      </c>
      <c r="E340" s="148" t="s">
        <v>121</v>
      </c>
      <c r="F340" s="154"/>
      <c r="G340" s="130" t="s">
        <v>333</v>
      </c>
      <c r="H340" s="97">
        <v>1677164.97</v>
      </c>
      <c r="I340" s="103">
        <v>1000950.55</v>
      </c>
      <c r="J340" s="104">
        <v>676214.42</v>
      </c>
      <c r="K340" s="119" t="str">
        <f t="shared" si="7"/>
        <v>00007010000000000320</v>
      </c>
      <c r="L340" s="107" t="s">
        <v>332</v>
      </c>
    </row>
    <row r="341" spans="1:12" s="85" customFormat="1" ht="22.5">
      <c r="A341" s="80" t="s">
        <v>334</v>
      </c>
      <c r="B341" s="79" t="s">
        <v>7</v>
      </c>
      <c r="C341" s="122" t="s">
        <v>68</v>
      </c>
      <c r="D341" s="126" t="s">
        <v>329</v>
      </c>
      <c r="E341" s="151" t="s">
        <v>121</v>
      </c>
      <c r="F341" s="155"/>
      <c r="G341" s="123" t="s">
        <v>335</v>
      </c>
      <c r="H341" s="81">
        <v>30935</v>
      </c>
      <c r="I341" s="82">
        <v>2860</v>
      </c>
      <c r="J341" s="83">
        <f>IF(IF(H341="",0,H341)=0,0,(IF(H341&gt;0,IF(I341&gt;H341,0,H341-I341),IF(I341&gt;H341,H341-I341,0))))</f>
        <v>28075</v>
      </c>
      <c r="K341" s="119" t="str">
        <f t="shared" si="7"/>
        <v>00007010000000000321</v>
      </c>
      <c r="L341" s="84" t="str">
        <f>C341&amp;D341&amp;E341&amp;F341&amp;G341</f>
        <v>00007010000000000321</v>
      </c>
    </row>
    <row r="342" spans="1:12" s="85" customFormat="1" ht="22.5">
      <c r="A342" s="80" t="s">
        <v>336</v>
      </c>
      <c r="B342" s="79" t="s">
        <v>7</v>
      </c>
      <c r="C342" s="122" t="s">
        <v>68</v>
      </c>
      <c r="D342" s="126" t="s">
        <v>329</v>
      </c>
      <c r="E342" s="151" t="s">
        <v>121</v>
      </c>
      <c r="F342" s="155"/>
      <c r="G342" s="123" t="s">
        <v>337</v>
      </c>
      <c r="H342" s="81">
        <v>1646229.97</v>
      </c>
      <c r="I342" s="82">
        <v>998090.55</v>
      </c>
      <c r="J342" s="83">
        <f>IF(IF(H342="",0,H342)=0,0,(IF(H342&gt;0,IF(I342&gt;H342,0,H342-I342),IF(I342&gt;H342,H342-I342,0))))</f>
        <v>648139.42</v>
      </c>
      <c r="K342" s="119" t="str">
        <f t="shared" si="7"/>
        <v>00007010000000000323</v>
      </c>
      <c r="L342" s="84" t="str">
        <f>C342&amp;D342&amp;E342&amp;F342&amp;G342</f>
        <v>00007010000000000323</v>
      </c>
    </row>
    <row r="343" spans="1:12" ht="22.5">
      <c r="A343" s="100" t="s">
        <v>235</v>
      </c>
      <c r="B343" s="101" t="s">
        <v>7</v>
      </c>
      <c r="C343" s="102" t="s">
        <v>68</v>
      </c>
      <c r="D343" s="125" t="s">
        <v>329</v>
      </c>
      <c r="E343" s="148" t="s">
        <v>121</v>
      </c>
      <c r="F343" s="154"/>
      <c r="G343" s="130" t="s">
        <v>237</v>
      </c>
      <c r="H343" s="97">
        <v>93950637</v>
      </c>
      <c r="I343" s="103">
        <v>59221651.23</v>
      </c>
      <c r="J343" s="104">
        <v>34728985.77</v>
      </c>
      <c r="K343" s="119" t="str">
        <f t="shared" si="7"/>
        <v>00007010000000000600</v>
      </c>
      <c r="L343" s="107" t="s">
        <v>338</v>
      </c>
    </row>
    <row r="344" spans="1:12" ht="12.75">
      <c r="A344" s="100" t="s">
        <v>238</v>
      </c>
      <c r="B344" s="101" t="s">
        <v>7</v>
      </c>
      <c r="C344" s="102" t="s">
        <v>68</v>
      </c>
      <c r="D344" s="125" t="s">
        <v>329</v>
      </c>
      <c r="E344" s="148" t="s">
        <v>121</v>
      </c>
      <c r="F344" s="154"/>
      <c r="G344" s="130" t="s">
        <v>240</v>
      </c>
      <c r="H344" s="97">
        <v>11499840</v>
      </c>
      <c r="I344" s="103">
        <v>5953425.08</v>
      </c>
      <c r="J344" s="104">
        <v>5546414.92</v>
      </c>
      <c r="K344" s="119" t="str">
        <f t="shared" si="7"/>
        <v>00007010000000000610</v>
      </c>
      <c r="L344" s="107" t="s">
        <v>339</v>
      </c>
    </row>
    <row r="345" spans="1:12" s="85" customFormat="1" ht="45">
      <c r="A345" s="80" t="s">
        <v>314</v>
      </c>
      <c r="B345" s="79" t="s">
        <v>7</v>
      </c>
      <c r="C345" s="122" t="s">
        <v>68</v>
      </c>
      <c r="D345" s="126" t="s">
        <v>329</v>
      </c>
      <c r="E345" s="151" t="s">
        <v>121</v>
      </c>
      <c r="F345" s="155"/>
      <c r="G345" s="123" t="s">
        <v>315</v>
      </c>
      <c r="H345" s="81">
        <v>11499840</v>
      </c>
      <c r="I345" s="82">
        <v>5953425.08</v>
      </c>
      <c r="J345" s="83">
        <f>IF(IF(H345="",0,H345)=0,0,(IF(H345&gt;0,IF(I345&gt;H345,0,H345-I345),IF(I345&gt;H345,H345-I345,0))))</f>
        <v>5546414.92</v>
      </c>
      <c r="K345" s="119" t="str">
        <f t="shared" si="7"/>
        <v>00007010000000000611</v>
      </c>
      <c r="L345" s="84" t="str">
        <f>C345&amp;D345&amp;E345&amp;F345&amp;G345</f>
        <v>00007010000000000611</v>
      </c>
    </row>
    <row r="346" spans="1:12" ht="12.75">
      <c r="A346" s="100" t="s">
        <v>243</v>
      </c>
      <c r="B346" s="101" t="s">
        <v>7</v>
      </c>
      <c r="C346" s="102" t="s">
        <v>68</v>
      </c>
      <c r="D346" s="125" t="s">
        <v>329</v>
      </c>
      <c r="E346" s="148" t="s">
        <v>121</v>
      </c>
      <c r="F346" s="154"/>
      <c r="G346" s="130" t="s">
        <v>13</v>
      </c>
      <c r="H346" s="97">
        <v>82450797</v>
      </c>
      <c r="I346" s="103">
        <v>53268226.15</v>
      </c>
      <c r="J346" s="104">
        <v>29182570.85</v>
      </c>
      <c r="K346" s="119" t="str">
        <f t="shared" si="7"/>
        <v>00007010000000000620</v>
      </c>
      <c r="L346" s="107" t="s">
        <v>340</v>
      </c>
    </row>
    <row r="347" spans="1:12" s="85" customFormat="1" ht="45">
      <c r="A347" s="80" t="s">
        <v>341</v>
      </c>
      <c r="B347" s="79" t="s">
        <v>7</v>
      </c>
      <c r="C347" s="122" t="s">
        <v>68</v>
      </c>
      <c r="D347" s="126" t="s">
        <v>329</v>
      </c>
      <c r="E347" s="151" t="s">
        <v>121</v>
      </c>
      <c r="F347" s="155"/>
      <c r="G347" s="123" t="s">
        <v>342</v>
      </c>
      <c r="H347" s="81">
        <v>81145147</v>
      </c>
      <c r="I347" s="82">
        <v>52233718.95</v>
      </c>
      <c r="J347" s="83">
        <f>IF(IF(H347="",0,H347)=0,0,(IF(H347&gt;0,IF(I347&gt;H347,0,H347-I347),IF(I347&gt;H347,H347-I347,0))))</f>
        <v>28911428.05</v>
      </c>
      <c r="K347" s="119" t="str">
        <f t="shared" si="7"/>
        <v>00007010000000000621</v>
      </c>
      <c r="L347" s="84" t="str">
        <f>C347&amp;D347&amp;E347&amp;F347&amp;G347</f>
        <v>00007010000000000621</v>
      </c>
    </row>
    <row r="348" spans="1:12" s="85" customFormat="1" ht="12.75">
      <c r="A348" s="80" t="s">
        <v>245</v>
      </c>
      <c r="B348" s="79" t="s">
        <v>7</v>
      </c>
      <c r="C348" s="122" t="s">
        <v>68</v>
      </c>
      <c r="D348" s="126" t="s">
        <v>329</v>
      </c>
      <c r="E348" s="151" t="s">
        <v>121</v>
      </c>
      <c r="F348" s="155"/>
      <c r="G348" s="123" t="s">
        <v>246</v>
      </c>
      <c r="H348" s="81">
        <v>1305650</v>
      </c>
      <c r="I348" s="82">
        <v>1034507.2</v>
      </c>
      <c r="J348" s="83">
        <f>IF(IF(H348="",0,H348)=0,0,(IF(H348&gt;0,IF(I348&gt;H348,0,H348-I348),IF(I348&gt;H348,H348-I348,0))))</f>
        <v>271142.8</v>
      </c>
      <c r="K348" s="119" t="str">
        <f t="shared" si="7"/>
        <v>00007010000000000622</v>
      </c>
      <c r="L348" s="84" t="str">
        <f>C348&amp;D348&amp;E348&amp;F348&amp;G348</f>
        <v>00007010000000000622</v>
      </c>
    </row>
    <row r="349" spans="1:12" ht="12.75">
      <c r="A349" s="100" t="s">
        <v>343</v>
      </c>
      <c r="B349" s="101" t="s">
        <v>7</v>
      </c>
      <c r="C349" s="102" t="s">
        <v>68</v>
      </c>
      <c r="D349" s="125" t="s">
        <v>345</v>
      </c>
      <c r="E349" s="148" t="s">
        <v>121</v>
      </c>
      <c r="F349" s="154"/>
      <c r="G349" s="130" t="s">
        <v>68</v>
      </c>
      <c r="H349" s="97">
        <v>152047942.02</v>
      </c>
      <c r="I349" s="103">
        <v>104177078.04</v>
      </c>
      <c r="J349" s="104">
        <v>47870863.98</v>
      </c>
      <c r="K349" s="119" t="str">
        <f t="shared" si="7"/>
        <v>00007020000000000000</v>
      </c>
      <c r="L349" s="107" t="s">
        <v>344</v>
      </c>
    </row>
    <row r="350" spans="1:12" ht="12.75">
      <c r="A350" s="100" t="s">
        <v>208</v>
      </c>
      <c r="B350" s="101" t="s">
        <v>7</v>
      </c>
      <c r="C350" s="102" t="s">
        <v>68</v>
      </c>
      <c r="D350" s="125" t="s">
        <v>345</v>
      </c>
      <c r="E350" s="148" t="s">
        <v>121</v>
      </c>
      <c r="F350" s="154"/>
      <c r="G350" s="130" t="s">
        <v>210</v>
      </c>
      <c r="H350" s="97">
        <v>1180790.03</v>
      </c>
      <c r="I350" s="103">
        <v>743666.98</v>
      </c>
      <c r="J350" s="104">
        <v>437123.05</v>
      </c>
      <c r="K350" s="119" t="str">
        <f t="shared" si="7"/>
        <v>00007020000000000300</v>
      </c>
      <c r="L350" s="107" t="s">
        <v>346</v>
      </c>
    </row>
    <row r="351" spans="1:12" ht="22.5">
      <c r="A351" s="100" t="s">
        <v>331</v>
      </c>
      <c r="B351" s="101" t="s">
        <v>7</v>
      </c>
      <c r="C351" s="102" t="s">
        <v>68</v>
      </c>
      <c r="D351" s="125" t="s">
        <v>345</v>
      </c>
      <c r="E351" s="148" t="s">
        <v>121</v>
      </c>
      <c r="F351" s="154"/>
      <c r="G351" s="130" t="s">
        <v>333</v>
      </c>
      <c r="H351" s="97">
        <v>1180790.03</v>
      </c>
      <c r="I351" s="103">
        <v>743666.98</v>
      </c>
      <c r="J351" s="104">
        <v>437123.05</v>
      </c>
      <c r="K351" s="119" t="str">
        <f t="shared" si="7"/>
        <v>00007020000000000320</v>
      </c>
      <c r="L351" s="107" t="s">
        <v>347</v>
      </c>
    </row>
    <row r="352" spans="1:12" s="85" customFormat="1" ht="22.5">
      <c r="A352" s="80" t="s">
        <v>334</v>
      </c>
      <c r="B352" s="79" t="s">
        <v>7</v>
      </c>
      <c r="C352" s="122" t="s">
        <v>68</v>
      </c>
      <c r="D352" s="126" t="s">
        <v>345</v>
      </c>
      <c r="E352" s="151" t="s">
        <v>121</v>
      </c>
      <c r="F352" s="155"/>
      <c r="G352" s="123" t="s">
        <v>335</v>
      </c>
      <c r="H352" s="81">
        <v>368046</v>
      </c>
      <c r="I352" s="82">
        <v>297370</v>
      </c>
      <c r="J352" s="83">
        <f>IF(IF(H352="",0,H352)=0,0,(IF(H352&gt;0,IF(I352&gt;H352,0,H352-I352),IF(I352&gt;H352,H352-I352,0))))</f>
        <v>70676</v>
      </c>
      <c r="K352" s="119" t="str">
        <f t="shared" si="7"/>
        <v>00007020000000000321</v>
      </c>
      <c r="L352" s="84" t="str">
        <f>C352&amp;D352&amp;E352&amp;F352&amp;G352</f>
        <v>00007020000000000321</v>
      </c>
    </row>
    <row r="353" spans="1:12" s="85" customFormat="1" ht="22.5">
      <c r="A353" s="80" t="s">
        <v>336</v>
      </c>
      <c r="B353" s="79" t="s">
        <v>7</v>
      </c>
      <c r="C353" s="122" t="s">
        <v>68</v>
      </c>
      <c r="D353" s="126" t="s">
        <v>345</v>
      </c>
      <c r="E353" s="151" t="s">
        <v>121</v>
      </c>
      <c r="F353" s="155"/>
      <c r="G353" s="123" t="s">
        <v>337</v>
      </c>
      <c r="H353" s="81">
        <v>812744.03</v>
      </c>
      <c r="I353" s="82">
        <v>446296.98</v>
      </c>
      <c r="J353" s="83">
        <f>IF(IF(H353="",0,H353)=0,0,(IF(H353&gt;0,IF(I353&gt;H353,0,H353-I353),IF(I353&gt;H353,H353-I353,0))))</f>
        <v>366447.05</v>
      </c>
      <c r="K353" s="119" t="str">
        <f t="shared" si="7"/>
        <v>00007020000000000323</v>
      </c>
      <c r="L353" s="84" t="str">
        <f>C353&amp;D353&amp;E353&amp;F353&amp;G353</f>
        <v>00007020000000000323</v>
      </c>
    </row>
    <row r="354" spans="1:12" ht="22.5">
      <c r="A354" s="100" t="s">
        <v>235</v>
      </c>
      <c r="B354" s="101" t="s">
        <v>7</v>
      </c>
      <c r="C354" s="102" t="s">
        <v>68</v>
      </c>
      <c r="D354" s="125" t="s">
        <v>345</v>
      </c>
      <c r="E354" s="148" t="s">
        <v>121</v>
      </c>
      <c r="F354" s="154"/>
      <c r="G354" s="130" t="s">
        <v>237</v>
      </c>
      <c r="H354" s="97">
        <v>150867151.99</v>
      </c>
      <c r="I354" s="103">
        <v>103433411.06</v>
      </c>
      <c r="J354" s="104">
        <v>47433740.93</v>
      </c>
      <c r="K354" s="119" t="str">
        <f t="shared" si="7"/>
        <v>00007020000000000600</v>
      </c>
      <c r="L354" s="107" t="s">
        <v>348</v>
      </c>
    </row>
    <row r="355" spans="1:12" ht="12.75">
      <c r="A355" s="100" t="s">
        <v>238</v>
      </c>
      <c r="B355" s="101" t="s">
        <v>7</v>
      </c>
      <c r="C355" s="102" t="s">
        <v>68</v>
      </c>
      <c r="D355" s="125" t="s">
        <v>345</v>
      </c>
      <c r="E355" s="148" t="s">
        <v>121</v>
      </c>
      <c r="F355" s="154"/>
      <c r="G355" s="130" t="s">
        <v>240</v>
      </c>
      <c r="H355" s="97">
        <v>53093864.94</v>
      </c>
      <c r="I355" s="103">
        <v>38609870.24</v>
      </c>
      <c r="J355" s="104">
        <v>14483994.7</v>
      </c>
      <c r="K355" s="119" t="str">
        <f t="shared" si="7"/>
        <v>00007020000000000610</v>
      </c>
      <c r="L355" s="107" t="s">
        <v>349</v>
      </c>
    </row>
    <row r="356" spans="1:12" s="85" customFormat="1" ht="45">
      <c r="A356" s="80" t="s">
        <v>314</v>
      </c>
      <c r="B356" s="79" t="s">
        <v>7</v>
      </c>
      <c r="C356" s="122" t="s">
        <v>68</v>
      </c>
      <c r="D356" s="126" t="s">
        <v>345</v>
      </c>
      <c r="E356" s="151" t="s">
        <v>121</v>
      </c>
      <c r="F356" s="155"/>
      <c r="G356" s="123" t="s">
        <v>315</v>
      </c>
      <c r="H356" s="81">
        <v>43237430</v>
      </c>
      <c r="I356" s="82">
        <v>30586171.35</v>
      </c>
      <c r="J356" s="83">
        <f>IF(IF(H356="",0,H356)=0,0,(IF(H356&gt;0,IF(I356&gt;H356,0,H356-I356),IF(I356&gt;H356,H356-I356,0))))</f>
        <v>12651258.65</v>
      </c>
      <c r="K356" s="119" t="str">
        <f t="shared" si="7"/>
        <v>00007020000000000611</v>
      </c>
      <c r="L356" s="84" t="str">
        <f>C356&amp;D356&amp;E356&amp;F356&amp;G356</f>
        <v>00007020000000000611</v>
      </c>
    </row>
    <row r="357" spans="1:12" s="85" customFormat="1" ht="12.75">
      <c r="A357" s="80" t="s">
        <v>241</v>
      </c>
      <c r="B357" s="79" t="s">
        <v>7</v>
      </c>
      <c r="C357" s="122" t="s">
        <v>68</v>
      </c>
      <c r="D357" s="126" t="s">
        <v>345</v>
      </c>
      <c r="E357" s="151" t="s">
        <v>121</v>
      </c>
      <c r="F357" s="155"/>
      <c r="G357" s="123" t="s">
        <v>242</v>
      </c>
      <c r="H357" s="81">
        <v>9856434.94</v>
      </c>
      <c r="I357" s="82">
        <v>8023698.89</v>
      </c>
      <c r="J357" s="83">
        <f>IF(IF(H357="",0,H357)=0,0,(IF(H357&gt;0,IF(I357&gt;H357,0,H357-I357),IF(I357&gt;H357,H357-I357,0))))</f>
        <v>1832736.05</v>
      </c>
      <c r="K357" s="119" t="str">
        <f t="shared" si="7"/>
        <v>00007020000000000612</v>
      </c>
      <c r="L357" s="84" t="str">
        <f>C357&amp;D357&amp;E357&amp;F357&amp;G357</f>
        <v>00007020000000000612</v>
      </c>
    </row>
    <row r="358" spans="1:12" ht="12.75">
      <c r="A358" s="100" t="s">
        <v>243</v>
      </c>
      <c r="B358" s="101" t="s">
        <v>7</v>
      </c>
      <c r="C358" s="102" t="s">
        <v>68</v>
      </c>
      <c r="D358" s="125" t="s">
        <v>345</v>
      </c>
      <c r="E358" s="148" t="s">
        <v>121</v>
      </c>
      <c r="F358" s="154"/>
      <c r="G358" s="130" t="s">
        <v>13</v>
      </c>
      <c r="H358" s="97">
        <v>97773287.05</v>
      </c>
      <c r="I358" s="103">
        <v>64823540.82</v>
      </c>
      <c r="J358" s="104">
        <v>32949746.23</v>
      </c>
      <c r="K358" s="119" t="str">
        <f t="shared" si="7"/>
        <v>00007020000000000620</v>
      </c>
      <c r="L358" s="107" t="s">
        <v>350</v>
      </c>
    </row>
    <row r="359" spans="1:12" s="85" customFormat="1" ht="45">
      <c r="A359" s="80" t="s">
        <v>341</v>
      </c>
      <c r="B359" s="79" t="s">
        <v>7</v>
      </c>
      <c r="C359" s="122" t="s">
        <v>68</v>
      </c>
      <c r="D359" s="126" t="s">
        <v>345</v>
      </c>
      <c r="E359" s="151" t="s">
        <v>121</v>
      </c>
      <c r="F359" s="155"/>
      <c r="G359" s="123" t="s">
        <v>342</v>
      </c>
      <c r="H359" s="81">
        <v>86851355</v>
      </c>
      <c r="I359" s="82">
        <v>56382335.94</v>
      </c>
      <c r="J359" s="83">
        <f>IF(IF(H359="",0,H359)=0,0,(IF(H359&gt;0,IF(I359&gt;H359,0,H359-I359),IF(I359&gt;H359,H359-I359,0))))</f>
        <v>30469019.06</v>
      </c>
      <c r="K359" s="119" t="str">
        <f t="shared" si="7"/>
        <v>00007020000000000621</v>
      </c>
      <c r="L359" s="84" t="str">
        <f>C359&amp;D359&amp;E359&amp;F359&amp;G359</f>
        <v>00007020000000000621</v>
      </c>
    </row>
    <row r="360" spans="1:12" s="85" customFormat="1" ht="12.75">
      <c r="A360" s="80" t="s">
        <v>245</v>
      </c>
      <c r="B360" s="79" t="s">
        <v>7</v>
      </c>
      <c r="C360" s="122" t="s">
        <v>68</v>
      </c>
      <c r="D360" s="126" t="s">
        <v>345</v>
      </c>
      <c r="E360" s="151" t="s">
        <v>121</v>
      </c>
      <c r="F360" s="155"/>
      <c r="G360" s="123" t="s">
        <v>246</v>
      </c>
      <c r="H360" s="81">
        <v>10921932.05</v>
      </c>
      <c r="I360" s="82">
        <v>8441204.88</v>
      </c>
      <c r="J360" s="83">
        <f>IF(IF(H360="",0,H360)=0,0,(IF(H360&gt;0,IF(I360&gt;H360,0,H360-I360),IF(I360&gt;H360,H360-I360,0))))</f>
        <v>2480727.17</v>
      </c>
      <c r="K360" s="119" t="str">
        <f t="shared" si="7"/>
        <v>00007020000000000622</v>
      </c>
      <c r="L360" s="84" t="str">
        <f>C360&amp;D360&amp;E360&amp;F360&amp;G360</f>
        <v>00007020000000000622</v>
      </c>
    </row>
    <row r="361" spans="1:12" ht="12.75">
      <c r="A361" s="100" t="s">
        <v>351</v>
      </c>
      <c r="B361" s="101" t="s">
        <v>7</v>
      </c>
      <c r="C361" s="102" t="s">
        <v>68</v>
      </c>
      <c r="D361" s="125" t="s">
        <v>353</v>
      </c>
      <c r="E361" s="148" t="s">
        <v>121</v>
      </c>
      <c r="F361" s="154"/>
      <c r="G361" s="130" t="s">
        <v>68</v>
      </c>
      <c r="H361" s="97">
        <v>13366959</v>
      </c>
      <c r="I361" s="103">
        <v>8575122.69</v>
      </c>
      <c r="J361" s="104">
        <v>4791836.31</v>
      </c>
      <c r="K361" s="119" t="str">
        <f t="shared" si="7"/>
        <v>00007030000000000000</v>
      </c>
      <c r="L361" s="107" t="s">
        <v>352</v>
      </c>
    </row>
    <row r="362" spans="1:12" ht="22.5">
      <c r="A362" s="100" t="s">
        <v>235</v>
      </c>
      <c r="B362" s="101" t="s">
        <v>7</v>
      </c>
      <c r="C362" s="102" t="s">
        <v>68</v>
      </c>
      <c r="D362" s="125" t="s">
        <v>353</v>
      </c>
      <c r="E362" s="148" t="s">
        <v>121</v>
      </c>
      <c r="F362" s="154"/>
      <c r="G362" s="130" t="s">
        <v>237</v>
      </c>
      <c r="H362" s="97">
        <v>13366959</v>
      </c>
      <c r="I362" s="103">
        <v>8575122.69</v>
      </c>
      <c r="J362" s="104">
        <v>4791836.31</v>
      </c>
      <c r="K362" s="119" t="str">
        <f t="shared" si="7"/>
        <v>00007030000000000600</v>
      </c>
      <c r="L362" s="107" t="s">
        <v>354</v>
      </c>
    </row>
    <row r="363" spans="1:12" ht="12.75">
      <c r="A363" s="100" t="s">
        <v>238</v>
      </c>
      <c r="B363" s="101" t="s">
        <v>7</v>
      </c>
      <c r="C363" s="102" t="s">
        <v>68</v>
      </c>
      <c r="D363" s="125" t="s">
        <v>353</v>
      </c>
      <c r="E363" s="148" t="s">
        <v>121</v>
      </c>
      <c r="F363" s="154"/>
      <c r="G363" s="130" t="s">
        <v>240</v>
      </c>
      <c r="H363" s="97">
        <v>7609154</v>
      </c>
      <c r="I363" s="103">
        <v>5182901.82</v>
      </c>
      <c r="J363" s="104">
        <v>2426252.18</v>
      </c>
      <c r="K363" s="119" t="str">
        <f t="shared" si="7"/>
        <v>00007030000000000610</v>
      </c>
      <c r="L363" s="107" t="s">
        <v>355</v>
      </c>
    </row>
    <row r="364" spans="1:12" s="85" customFormat="1" ht="45">
      <c r="A364" s="80" t="s">
        <v>314</v>
      </c>
      <c r="B364" s="79" t="s">
        <v>7</v>
      </c>
      <c r="C364" s="122" t="s">
        <v>68</v>
      </c>
      <c r="D364" s="126" t="s">
        <v>353</v>
      </c>
      <c r="E364" s="151" t="s">
        <v>121</v>
      </c>
      <c r="F364" s="155"/>
      <c r="G364" s="123" t="s">
        <v>315</v>
      </c>
      <c r="H364" s="81">
        <v>7609154</v>
      </c>
      <c r="I364" s="82">
        <v>5182901.82</v>
      </c>
      <c r="J364" s="83">
        <f>IF(IF(H364="",0,H364)=0,0,(IF(H364&gt;0,IF(I364&gt;H364,0,H364-I364),IF(I364&gt;H364,H364-I364,0))))</f>
        <v>2426252.18</v>
      </c>
      <c r="K364" s="119" t="str">
        <f t="shared" si="7"/>
        <v>00007030000000000611</v>
      </c>
      <c r="L364" s="84" t="str">
        <f>C364&amp;D364&amp;E364&amp;F364&amp;G364</f>
        <v>00007030000000000611</v>
      </c>
    </row>
    <row r="365" spans="1:12" ht="12.75">
      <c r="A365" s="100" t="s">
        <v>243</v>
      </c>
      <c r="B365" s="101" t="s">
        <v>7</v>
      </c>
      <c r="C365" s="102" t="s">
        <v>68</v>
      </c>
      <c r="D365" s="125" t="s">
        <v>353</v>
      </c>
      <c r="E365" s="148" t="s">
        <v>121</v>
      </c>
      <c r="F365" s="154"/>
      <c r="G365" s="130" t="s">
        <v>13</v>
      </c>
      <c r="H365" s="97">
        <v>5757805</v>
      </c>
      <c r="I365" s="103">
        <v>3392220.87</v>
      </c>
      <c r="J365" s="104">
        <v>2365584.13</v>
      </c>
      <c r="K365" s="119" t="str">
        <f t="shared" si="7"/>
        <v>00007030000000000620</v>
      </c>
      <c r="L365" s="107" t="s">
        <v>356</v>
      </c>
    </row>
    <row r="366" spans="1:12" s="85" customFormat="1" ht="45">
      <c r="A366" s="80" t="s">
        <v>341</v>
      </c>
      <c r="B366" s="79" t="s">
        <v>7</v>
      </c>
      <c r="C366" s="122" t="s">
        <v>68</v>
      </c>
      <c r="D366" s="126" t="s">
        <v>353</v>
      </c>
      <c r="E366" s="151" t="s">
        <v>121</v>
      </c>
      <c r="F366" s="155"/>
      <c r="G366" s="123" t="s">
        <v>342</v>
      </c>
      <c r="H366" s="81">
        <v>4459105</v>
      </c>
      <c r="I366" s="82">
        <v>3357907.03</v>
      </c>
      <c r="J366" s="83">
        <f>IF(IF(H366="",0,H366)=0,0,(IF(H366&gt;0,IF(I366&gt;H366,0,H366-I366),IF(I366&gt;H366,H366-I366,0))))</f>
        <v>1101197.97</v>
      </c>
      <c r="K366" s="119" t="str">
        <f t="shared" si="7"/>
        <v>00007030000000000621</v>
      </c>
      <c r="L366" s="84" t="str">
        <f>C366&amp;D366&amp;E366&amp;F366&amp;G366</f>
        <v>00007030000000000621</v>
      </c>
    </row>
    <row r="367" spans="1:12" s="85" customFormat="1" ht="12.75">
      <c r="A367" s="80" t="s">
        <v>245</v>
      </c>
      <c r="B367" s="79" t="s">
        <v>7</v>
      </c>
      <c r="C367" s="122" t="s">
        <v>68</v>
      </c>
      <c r="D367" s="126" t="s">
        <v>353</v>
      </c>
      <c r="E367" s="151" t="s">
        <v>121</v>
      </c>
      <c r="F367" s="155"/>
      <c r="G367" s="123" t="s">
        <v>246</v>
      </c>
      <c r="H367" s="81">
        <v>1298700</v>
      </c>
      <c r="I367" s="82">
        <v>34313.84</v>
      </c>
      <c r="J367" s="83">
        <f>IF(IF(H367="",0,H367)=0,0,(IF(H367&gt;0,IF(I367&gt;H367,0,H367-I367),IF(I367&gt;H367,H367-I367,0))))</f>
        <v>1264386.16</v>
      </c>
      <c r="K367" s="119" t="str">
        <f t="shared" si="7"/>
        <v>00007030000000000622</v>
      </c>
      <c r="L367" s="84" t="str">
        <f>C367&amp;D367&amp;E367&amp;F367&amp;G367</f>
        <v>00007030000000000622</v>
      </c>
    </row>
    <row r="368" spans="1:12" ht="12.75">
      <c r="A368" s="100" t="s">
        <v>357</v>
      </c>
      <c r="B368" s="101" t="s">
        <v>7</v>
      </c>
      <c r="C368" s="102" t="s">
        <v>68</v>
      </c>
      <c r="D368" s="125" t="s">
        <v>359</v>
      </c>
      <c r="E368" s="148" t="s">
        <v>121</v>
      </c>
      <c r="F368" s="154"/>
      <c r="G368" s="130" t="s">
        <v>68</v>
      </c>
      <c r="H368" s="97">
        <v>14378531</v>
      </c>
      <c r="I368" s="103">
        <v>7691016.61</v>
      </c>
      <c r="J368" s="104">
        <v>6687514.39</v>
      </c>
      <c r="K368" s="119" t="str">
        <f t="shared" si="7"/>
        <v>00007070000000000000</v>
      </c>
      <c r="L368" s="107" t="s">
        <v>358</v>
      </c>
    </row>
    <row r="369" spans="1:12" ht="22.5">
      <c r="A369" s="100" t="s">
        <v>143</v>
      </c>
      <c r="B369" s="101" t="s">
        <v>7</v>
      </c>
      <c r="C369" s="102" t="s">
        <v>68</v>
      </c>
      <c r="D369" s="125" t="s">
        <v>359</v>
      </c>
      <c r="E369" s="148" t="s">
        <v>121</v>
      </c>
      <c r="F369" s="154"/>
      <c r="G369" s="130" t="s">
        <v>7</v>
      </c>
      <c r="H369" s="97">
        <v>30000</v>
      </c>
      <c r="I369" s="103">
        <v>0</v>
      </c>
      <c r="J369" s="104">
        <v>30000</v>
      </c>
      <c r="K369" s="119" t="str">
        <f t="shared" si="7"/>
        <v>00007070000000000200</v>
      </c>
      <c r="L369" s="107" t="s">
        <v>360</v>
      </c>
    </row>
    <row r="370" spans="1:12" ht="22.5">
      <c r="A370" s="100" t="s">
        <v>145</v>
      </c>
      <c r="B370" s="101" t="s">
        <v>7</v>
      </c>
      <c r="C370" s="102" t="s">
        <v>68</v>
      </c>
      <c r="D370" s="125" t="s">
        <v>359</v>
      </c>
      <c r="E370" s="148" t="s">
        <v>121</v>
      </c>
      <c r="F370" s="154"/>
      <c r="G370" s="130" t="s">
        <v>147</v>
      </c>
      <c r="H370" s="97">
        <v>30000</v>
      </c>
      <c r="I370" s="103">
        <v>0</v>
      </c>
      <c r="J370" s="104">
        <v>30000</v>
      </c>
      <c r="K370" s="119" t="str">
        <f t="shared" si="7"/>
        <v>00007070000000000240</v>
      </c>
      <c r="L370" s="107" t="s">
        <v>361</v>
      </c>
    </row>
    <row r="371" spans="1:12" s="85" customFormat="1" ht="12.75">
      <c r="A371" s="80" t="s">
        <v>148</v>
      </c>
      <c r="B371" s="79" t="s">
        <v>7</v>
      </c>
      <c r="C371" s="122" t="s">
        <v>68</v>
      </c>
      <c r="D371" s="126" t="s">
        <v>359</v>
      </c>
      <c r="E371" s="151" t="s">
        <v>121</v>
      </c>
      <c r="F371" s="155"/>
      <c r="G371" s="123" t="s">
        <v>149</v>
      </c>
      <c r="H371" s="81">
        <v>30000</v>
      </c>
      <c r="I371" s="82">
        <v>0</v>
      </c>
      <c r="J371" s="83">
        <f>IF(IF(H371="",0,H371)=0,0,(IF(H371&gt;0,IF(I371&gt;H371,0,H371-I371),IF(I371&gt;H371,H371-I371,0))))</f>
        <v>30000</v>
      </c>
      <c r="K371" s="119" t="str">
        <f t="shared" si="7"/>
        <v>00007070000000000244</v>
      </c>
      <c r="L371" s="84" t="str">
        <f>C371&amp;D371&amp;E371&amp;F371&amp;G371</f>
        <v>00007070000000000244</v>
      </c>
    </row>
    <row r="372" spans="1:12" ht="22.5">
      <c r="A372" s="100" t="s">
        <v>235</v>
      </c>
      <c r="B372" s="101" t="s">
        <v>7</v>
      </c>
      <c r="C372" s="102" t="s">
        <v>68</v>
      </c>
      <c r="D372" s="125" t="s">
        <v>359</v>
      </c>
      <c r="E372" s="148" t="s">
        <v>121</v>
      </c>
      <c r="F372" s="154"/>
      <c r="G372" s="130" t="s">
        <v>237</v>
      </c>
      <c r="H372" s="97">
        <v>14348531</v>
      </c>
      <c r="I372" s="103">
        <v>7691016.61</v>
      </c>
      <c r="J372" s="104">
        <v>6657514.39</v>
      </c>
      <c r="K372" s="119" t="str">
        <f t="shared" si="7"/>
        <v>00007070000000000600</v>
      </c>
      <c r="L372" s="107" t="s">
        <v>362</v>
      </c>
    </row>
    <row r="373" spans="1:12" ht="12.75">
      <c r="A373" s="100" t="s">
        <v>238</v>
      </c>
      <c r="B373" s="101" t="s">
        <v>7</v>
      </c>
      <c r="C373" s="102" t="s">
        <v>68</v>
      </c>
      <c r="D373" s="125" t="s">
        <v>359</v>
      </c>
      <c r="E373" s="148" t="s">
        <v>121</v>
      </c>
      <c r="F373" s="154"/>
      <c r="G373" s="130" t="s">
        <v>240</v>
      </c>
      <c r="H373" s="97">
        <v>10015758</v>
      </c>
      <c r="I373" s="103">
        <v>4761100.42</v>
      </c>
      <c r="J373" s="104">
        <v>5254657.58</v>
      </c>
      <c r="K373" s="119" t="str">
        <f t="shared" si="7"/>
        <v>00007070000000000610</v>
      </c>
      <c r="L373" s="107" t="s">
        <v>363</v>
      </c>
    </row>
    <row r="374" spans="1:12" s="85" customFormat="1" ht="45">
      <c r="A374" s="80" t="s">
        <v>314</v>
      </c>
      <c r="B374" s="79" t="s">
        <v>7</v>
      </c>
      <c r="C374" s="122" t="s">
        <v>68</v>
      </c>
      <c r="D374" s="126" t="s">
        <v>359</v>
      </c>
      <c r="E374" s="151" t="s">
        <v>121</v>
      </c>
      <c r="F374" s="155"/>
      <c r="G374" s="123" t="s">
        <v>315</v>
      </c>
      <c r="H374" s="81">
        <v>5161462</v>
      </c>
      <c r="I374" s="82">
        <v>3418935.42</v>
      </c>
      <c r="J374" s="83">
        <f>IF(IF(H374="",0,H374)=0,0,(IF(H374&gt;0,IF(I374&gt;H374,0,H374-I374),IF(I374&gt;H374,H374-I374,0))))</f>
        <v>1742526.58</v>
      </c>
      <c r="K374" s="119" t="str">
        <f t="shared" si="7"/>
        <v>00007070000000000611</v>
      </c>
      <c r="L374" s="84" t="str">
        <f>C374&amp;D374&amp;E374&amp;F374&amp;G374</f>
        <v>00007070000000000611</v>
      </c>
    </row>
    <row r="375" spans="1:12" s="85" customFormat="1" ht="12.75">
      <c r="A375" s="80" t="s">
        <v>241</v>
      </c>
      <c r="B375" s="79" t="s">
        <v>7</v>
      </c>
      <c r="C375" s="122" t="s">
        <v>68</v>
      </c>
      <c r="D375" s="126" t="s">
        <v>359</v>
      </c>
      <c r="E375" s="151" t="s">
        <v>121</v>
      </c>
      <c r="F375" s="155"/>
      <c r="G375" s="123" t="s">
        <v>242</v>
      </c>
      <c r="H375" s="81">
        <v>4854296</v>
      </c>
      <c r="I375" s="82">
        <v>1342165</v>
      </c>
      <c r="J375" s="83">
        <f>IF(IF(H375="",0,H375)=0,0,(IF(H375&gt;0,IF(I375&gt;H375,0,H375-I375),IF(I375&gt;H375,H375-I375,0))))</f>
        <v>3512131</v>
      </c>
      <c r="K375" s="119" t="str">
        <f t="shared" si="7"/>
        <v>00007070000000000612</v>
      </c>
      <c r="L375" s="84" t="str">
        <f>C375&amp;D375&amp;E375&amp;F375&amp;G375</f>
        <v>00007070000000000612</v>
      </c>
    </row>
    <row r="376" spans="1:12" ht="12.75">
      <c r="A376" s="100" t="s">
        <v>243</v>
      </c>
      <c r="B376" s="101" t="s">
        <v>7</v>
      </c>
      <c r="C376" s="102" t="s">
        <v>68</v>
      </c>
      <c r="D376" s="125" t="s">
        <v>359</v>
      </c>
      <c r="E376" s="148" t="s">
        <v>121</v>
      </c>
      <c r="F376" s="154"/>
      <c r="G376" s="130" t="s">
        <v>13</v>
      </c>
      <c r="H376" s="97">
        <v>4332773</v>
      </c>
      <c r="I376" s="103">
        <v>2929916.19</v>
      </c>
      <c r="J376" s="104">
        <v>1402856.81</v>
      </c>
      <c r="K376" s="119" t="str">
        <f aca="true" t="shared" si="8" ref="K376:K439">C376&amp;D376&amp;E376&amp;F376&amp;G376</f>
        <v>00007070000000000620</v>
      </c>
      <c r="L376" s="107" t="s">
        <v>364</v>
      </c>
    </row>
    <row r="377" spans="1:12" s="85" customFormat="1" ht="45">
      <c r="A377" s="80" t="s">
        <v>341</v>
      </c>
      <c r="B377" s="79" t="s">
        <v>7</v>
      </c>
      <c r="C377" s="122" t="s">
        <v>68</v>
      </c>
      <c r="D377" s="126" t="s">
        <v>359</v>
      </c>
      <c r="E377" s="151" t="s">
        <v>121</v>
      </c>
      <c r="F377" s="155"/>
      <c r="G377" s="123" t="s">
        <v>342</v>
      </c>
      <c r="H377" s="81">
        <v>4332773</v>
      </c>
      <c r="I377" s="82">
        <v>2929916.19</v>
      </c>
      <c r="J377" s="83">
        <f>IF(IF(H377="",0,H377)=0,0,(IF(H377&gt;0,IF(I377&gt;H377,0,H377-I377),IF(I377&gt;H377,H377-I377,0))))</f>
        <v>1402856.81</v>
      </c>
      <c r="K377" s="119" t="str">
        <f t="shared" si="8"/>
        <v>00007070000000000621</v>
      </c>
      <c r="L377" s="84" t="str">
        <f>C377&amp;D377&amp;E377&amp;F377&amp;G377</f>
        <v>00007070000000000621</v>
      </c>
    </row>
    <row r="378" spans="1:12" ht="12.75">
      <c r="A378" s="100" t="s">
        <v>365</v>
      </c>
      <c r="B378" s="101" t="s">
        <v>7</v>
      </c>
      <c r="C378" s="102" t="s">
        <v>68</v>
      </c>
      <c r="D378" s="125" t="s">
        <v>367</v>
      </c>
      <c r="E378" s="148" t="s">
        <v>121</v>
      </c>
      <c r="F378" s="154"/>
      <c r="G378" s="130" t="s">
        <v>68</v>
      </c>
      <c r="H378" s="97">
        <v>21111109</v>
      </c>
      <c r="I378" s="103">
        <v>14435619.55</v>
      </c>
      <c r="J378" s="104">
        <v>6675489.45</v>
      </c>
      <c r="K378" s="119" t="str">
        <f t="shared" si="8"/>
        <v>00007090000000000000</v>
      </c>
      <c r="L378" s="107" t="s">
        <v>366</v>
      </c>
    </row>
    <row r="379" spans="1:12" ht="56.25">
      <c r="A379" s="100" t="s">
        <v>126</v>
      </c>
      <c r="B379" s="101" t="s">
        <v>7</v>
      </c>
      <c r="C379" s="102" t="s">
        <v>68</v>
      </c>
      <c r="D379" s="125" t="s">
        <v>367</v>
      </c>
      <c r="E379" s="148" t="s">
        <v>121</v>
      </c>
      <c r="F379" s="154"/>
      <c r="G379" s="130" t="s">
        <v>128</v>
      </c>
      <c r="H379" s="97">
        <v>17147755</v>
      </c>
      <c r="I379" s="103">
        <v>11241388.51</v>
      </c>
      <c r="J379" s="104">
        <v>5906366.49</v>
      </c>
      <c r="K379" s="119" t="str">
        <f t="shared" si="8"/>
        <v>00007090000000000100</v>
      </c>
      <c r="L379" s="107" t="s">
        <v>368</v>
      </c>
    </row>
    <row r="380" spans="1:12" ht="12.75">
      <c r="A380" s="100" t="s">
        <v>369</v>
      </c>
      <c r="B380" s="101" t="s">
        <v>7</v>
      </c>
      <c r="C380" s="102" t="s">
        <v>68</v>
      </c>
      <c r="D380" s="125" t="s">
        <v>367</v>
      </c>
      <c r="E380" s="148" t="s">
        <v>121</v>
      </c>
      <c r="F380" s="154"/>
      <c r="G380" s="130" t="s">
        <v>371</v>
      </c>
      <c r="H380" s="97">
        <v>13965455</v>
      </c>
      <c r="I380" s="103">
        <v>9144015.9</v>
      </c>
      <c r="J380" s="104">
        <v>4821439.1</v>
      </c>
      <c r="K380" s="119" t="str">
        <f t="shared" si="8"/>
        <v>00007090000000000110</v>
      </c>
      <c r="L380" s="107" t="s">
        <v>370</v>
      </c>
    </row>
    <row r="381" spans="1:12" s="85" customFormat="1" ht="12.75">
      <c r="A381" s="80" t="s">
        <v>372</v>
      </c>
      <c r="B381" s="79" t="s">
        <v>7</v>
      </c>
      <c r="C381" s="122" t="s">
        <v>68</v>
      </c>
      <c r="D381" s="126" t="s">
        <v>367</v>
      </c>
      <c r="E381" s="151" t="s">
        <v>121</v>
      </c>
      <c r="F381" s="155"/>
      <c r="G381" s="123" t="s">
        <v>373</v>
      </c>
      <c r="H381" s="81">
        <v>10706100</v>
      </c>
      <c r="I381" s="82">
        <v>7036625.44</v>
      </c>
      <c r="J381" s="83">
        <f>IF(IF(H381="",0,H381)=0,0,(IF(H381&gt;0,IF(I381&gt;H381,0,H381-I381),IF(I381&gt;H381,H381-I381,0))))</f>
        <v>3669474.56</v>
      </c>
      <c r="K381" s="119" t="str">
        <f t="shared" si="8"/>
        <v>00007090000000000111</v>
      </c>
      <c r="L381" s="84" t="str">
        <f>C381&amp;D381&amp;E381&amp;F381&amp;G381</f>
        <v>00007090000000000111</v>
      </c>
    </row>
    <row r="382" spans="1:12" s="85" customFormat="1" ht="22.5">
      <c r="A382" s="80" t="s">
        <v>374</v>
      </c>
      <c r="B382" s="79" t="s">
        <v>7</v>
      </c>
      <c r="C382" s="122" t="s">
        <v>68</v>
      </c>
      <c r="D382" s="126" t="s">
        <v>367</v>
      </c>
      <c r="E382" s="151" t="s">
        <v>121</v>
      </c>
      <c r="F382" s="155"/>
      <c r="G382" s="123" t="s">
        <v>375</v>
      </c>
      <c r="H382" s="81">
        <v>25955</v>
      </c>
      <c r="I382" s="82">
        <v>16810</v>
      </c>
      <c r="J382" s="83">
        <f>IF(IF(H382="",0,H382)=0,0,(IF(H382&gt;0,IF(I382&gt;H382,0,H382-I382),IF(I382&gt;H382,H382-I382,0))))</f>
        <v>9145</v>
      </c>
      <c r="K382" s="119" t="str">
        <f t="shared" si="8"/>
        <v>00007090000000000112</v>
      </c>
      <c r="L382" s="84" t="str">
        <f>C382&amp;D382&amp;E382&amp;F382&amp;G382</f>
        <v>00007090000000000112</v>
      </c>
    </row>
    <row r="383" spans="1:12" s="85" customFormat="1" ht="33.75">
      <c r="A383" s="80" t="s">
        <v>376</v>
      </c>
      <c r="B383" s="79" t="s">
        <v>7</v>
      </c>
      <c r="C383" s="122" t="s">
        <v>68</v>
      </c>
      <c r="D383" s="126" t="s">
        <v>367</v>
      </c>
      <c r="E383" s="151" t="s">
        <v>121</v>
      </c>
      <c r="F383" s="155"/>
      <c r="G383" s="123" t="s">
        <v>377</v>
      </c>
      <c r="H383" s="81">
        <v>3233400</v>
      </c>
      <c r="I383" s="82">
        <v>2090580.46</v>
      </c>
      <c r="J383" s="83">
        <f>IF(IF(H383="",0,H383)=0,0,(IF(H383&gt;0,IF(I383&gt;H383,0,H383-I383),IF(I383&gt;H383,H383-I383,0))))</f>
        <v>1142819.54</v>
      </c>
      <c r="K383" s="119" t="str">
        <f t="shared" si="8"/>
        <v>00007090000000000119</v>
      </c>
      <c r="L383" s="84" t="str">
        <f>C383&amp;D383&amp;E383&amp;F383&amp;G383</f>
        <v>00007090000000000119</v>
      </c>
    </row>
    <row r="384" spans="1:12" ht="22.5">
      <c r="A384" s="100" t="s">
        <v>129</v>
      </c>
      <c r="B384" s="101" t="s">
        <v>7</v>
      </c>
      <c r="C384" s="102" t="s">
        <v>68</v>
      </c>
      <c r="D384" s="125" t="s">
        <v>367</v>
      </c>
      <c r="E384" s="148" t="s">
        <v>121</v>
      </c>
      <c r="F384" s="154"/>
      <c r="G384" s="130" t="s">
        <v>131</v>
      </c>
      <c r="H384" s="97">
        <v>3182300</v>
      </c>
      <c r="I384" s="103">
        <v>2097372.61</v>
      </c>
      <c r="J384" s="104">
        <v>1084927.39</v>
      </c>
      <c r="K384" s="119" t="str">
        <f t="shared" si="8"/>
        <v>00007090000000000120</v>
      </c>
      <c r="L384" s="107" t="s">
        <v>378</v>
      </c>
    </row>
    <row r="385" spans="1:12" s="85" customFormat="1" ht="22.5">
      <c r="A385" s="80" t="s">
        <v>132</v>
      </c>
      <c r="B385" s="79" t="s">
        <v>7</v>
      </c>
      <c r="C385" s="122" t="s">
        <v>68</v>
      </c>
      <c r="D385" s="126" t="s">
        <v>367</v>
      </c>
      <c r="E385" s="151" t="s">
        <v>121</v>
      </c>
      <c r="F385" s="155"/>
      <c r="G385" s="123" t="s">
        <v>133</v>
      </c>
      <c r="H385" s="81">
        <v>2321100</v>
      </c>
      <c r="I385" s="82">
        <v>1506976.02</v>
      </c>
      <c r="J385" s="83">
        <f>IF(IF(H385="",0,H385)=0,0,(IF(H385&gt;0,IF(I385&gt;H385,0,H385-I385),IF(I385&gt;H385,H385-I385,0))))</f>
        <v>814123.98</v>
      </c>
      <c r="K385" s="119" t="str">
        <f t="shared" si="8"/>
        <v>00007090000000000121</v>
      </c>
      <c r="L385" s="84" t="str">
        <f>C385&amp;D385&amp;E385&amp;F385&amp;G385</f>
        <v>00007090000000000121</v>
      </c>
    </row>
    <row r="386" spans="1:12" s="85" customFormat="1" ht="33.75">
      <c r="A386" s="80" t="s">
        <v>134</v>
      </c>
      <c r="B386" s="79" t="s">
        <v>7</v>
      </c>
      <c r="C386" s="122" t="s">
        <v>68</v>
      </c>
      <c r="D386" s="126" t="s">
        <v>367</v>
      </c>
      <c r="E386" s="151" t="s">
        <v>121</v>
      </c>
      <c r="F386" s="155"/>
      <c r="G386" s="123" t="s">
        <v>135</v>
      </c>
      <c r="H386" s="81">
        <v>160200</v>
      </c>
      <c r="I386" s="82">
        <v>160200</v>
      </c>
      <c r="J386" s="83">
        <f>IF(IF(H386="",0,H386)=0,0,(IF(H386&gt;0,IF(I386&gt;H386,0,H386-I386),IF(I386&gt;H386,H386-I386,0))))</f>
        <v>0</v>
      </c>
      <c r="K386" s="119" t="str">
        <f t="shared" si="8"/>
        <v>00007090000000000122</v>
      </c>
      <c r="L386" s="84" t="str">
        <f>C386&amp;D386&amp;E386&amp;F386&amp;G386</f>
        <v>00007090000000000122</v>
      </c>
    </row>
    <row r="387" spans="1:12" s="85" customFormat="1" ht="33.75">
      <c r="A387" s="80" t="s">
        <v>136</v>
      </c>
      <c r="B387" s="79" t="s">
        <v>7</v>
      </c>
      <c r="C387" s="122" t="s">
        <v>68</v>
      </c>
      <c r="D387" s="126" t="s">
        <v>367</v>
      </c>
      <c r="E387" s="151" t="s">
        <v>121</v>
      </c>
      <c r="F387" s="155"/>
      <c r="G387" s="123" t="s">
        <v>137</v>
      </c>
      <c r="H387" s="81">
        <v>701000</v>
      </c>
      <c r="I387" s="82">
        <v>430196.59</v>
      </c>
      <c r="J387" s="83">
        <f>IF(IF(H387="",0,H387)=0,0,(IF(H387&gt;0,IF(I387&gt;H387,0,H387-I387),IF(I387&gt;H387,H387-I387,0))))</f>
        <v>270803.41</v>
      </c>
      <c r="K387" s="119" t="str">
        <f t="shared" si="8"/>
        <v>00007090000000000129</v>
      </c>
      <c r="L387" s="84" t="str">
        <f>C387&amp;D387&amp;E387&amp;F387&amp;G387</f>
        <v>00007090000000000129</v>
      </c>
    </row>
    <row r="388" spans="1:12" ht="22.5">
      <c r="A388" s="100" t="s">
        <v>143</v>
      </c>
      <c r="B388" s="101" t="s">
        <v>7</v>
      </c>
      <c r="C388" s="102" t="s">
        <v>68</v>
      </c>
      <c r="D388" s="125" t="s">
        <v>367</v>
      </c>
      <c r="E388" s="148" t="s">
        <v>121</v>
      </c>
      <c r="F388" s="154"/>
      <c r="G388" s="130" t="s">
        <v>7</v>
      </c>
      <c r="H388" s="97">
        <v>3852963.94</v>
      </c>
      <c r="I388" s="103">
        <v>3131619.32</v>
      </c>
      <c r="J388" s="104">
        <v>721344.62</v>
      </c>
      <c r="K388" s="119" t="str">
        <f t="shared" si="8"/>
        <v>00007090000000000200</v>
      </c>
      <c r="L388" s="107" t="s">
        <v>379</v>
      </c>
    </row>
    <row r="389" spans="1:12" ht="22.5">
      <c r="A389" s="100" t="s">
        <v>145</v>
      </c>
      <c r="B389" s="101" t="s">
        <v>7</v>
      </c>
      <c r="C389" s="102" t="s">
        <v>68</v>
      </c>
      <c r="D389" s="125" t="s">
        <v>367</v>
      </c>
      <c r="E389" s="148" t="s">
        <v>121</v>
      </c>
      <c r="F389" s="154"/>
      <c r="G389" s="130" t="s">
        <v>147</v>
      </c>
      <c r="H389" s="97">
        <v>3852963.94</v>
      </c>
      <c r="I389" s="103">
        <v>3131619.32</v>
      </c>
      <c r="J389" s="104">
        <v>721344.62</v>
      </c>
      <c r="K389" s="119" t="str">
        <f t="shared" si="8"/>
        <v>00007090000000000240</v>
      </c>
      <c r="L389" s="107" t="s">
        <v>380</v>
      </c>
    </row>
    <row r="390" spans="1:12" s="85" customFormat="1" ht="12.75">
      <c r="A390" s="80" t="s">
        <v>148</v>
      </c>
      <c r="B390" s="79" t="s">
        <v>7</v>
      </c>
      <c r="C390" s="122" t="s">
        <v>68</v>
      </c>
      <c r="D390" s="126" t="s">
        <v>367</v>
      </c>
      <c r="E390" s="151" t="s">
        <v>121</v>
      </c>
      <c r="F390" s="155"/>
      <c r="G390" s="123" t="s">
        <v>149</v>
      </c>
      <c r="H390" s="81">
        <v>3852963.94</v>
      </c>
      <c r="I390" s="82">
        <v>3131619.32</v>
      </c>
      <c r="J390" s="83">
        <f>IF(IF(H390="",0,H390)=0,0,(IF(H390&gt;0,IF(I390&gt;H390,0,H390-I390),IF(I390&gt;H390,H390-I390,0))))</f>
        <v>721344.62</v>
      </c>
      <c r="K390" s="119" t="str">
        <f t="shared" si="8"/>
        <v>00007090000000000244</v>
      </c>
      <c r="L390" s="84" t="str">
        <f>C390&amp;D390&amp;E390&amp;F390&amp;G390</f>
        <v>00007090000000000244</v>
      </c>
    </row>
    <row r="391" spans="1:12" ht="12.75">
      <c r="A391" s="100" t="s">
        <v>150</v>
      </c>
      <c r="B391" s="101" t="s">
        <v>7</v>
      </c>
      <c r="C391" s="102" t="s">
        <v>68</v>
      </c>
      <c r="D391" s="125" t="s">
        <v>367</v>
      </c>
      <c r="E391" s="148" t="s">
        <v>121</v>
      </c>
      <c r="F391" s="154"/>
      <c r="G391" s="130" t="s">
        <v>152</v>
      </c>
      <c r="H391" s="97">
        <v>110390.06</v>
      </c>
      <c r="I391" s="103">
        <v>62611.72</v>
      </c>
      <c r="J391" s="104">
        <v>47778.34</v>
      </c>
      <c r="K391" s="119" t="str">
        <f t="shared" si="8"/>
        <v>00007090000000000800</v>
      </c>
      <c r="L391" s="107" t="s">
        <v>381</v>
      </c>
    </row>
    <row r="392" spans="1:12" ht="12.75">
      <c r="A392" s="100" t="s">
        <v>153</v>
      </c>
      <c r="B392" s="101" t="s">
        <v>7</v>
      </c>
      <c r="C392" s="102" t="s">
        <v>68</v>
      </c>
      <c r="D392" s="125" t="s">
        <v>367</v>
      </c>
      <c r="E392" s="148" t="s">
        <v>121</v>
      </c>
      <c r="F392" s="154"/>
      <c r="G392" s="130" t="s">
        <v>155</v>
      </c>
      <c r="H392" s="97">
        <v>110390.06</v>
      </c>
      <c r="I392" s="103">
        <v>62611.72</v>
      </c>
      <c r="J392" s="104">
        <v>47778.34</v>
      </c>
      <c r="K392" s="119" t="str">
        <f t="shared" si="8"/>
        <v>00007090000000000850</v>
      </c>
      <c r="L392" s="107" t="s">
        <v>382</v>
      </c>
    </row>
    <row r="393" spans="1:12" s="85" customFormat="1" ht="22.5">
      <c r="A393" s="80" t="s">
        <v>176</v>
      </c>
      <c r="B393" s="79" t="s">
        <v>7</v>
      </c>
      <c r="C393" s="122" t="s">
        <v>68</v>
      </c>
      <c r="D393" s="126" t="s">
        <v>367</v>
      </c>
      <c r="E393" s="151" t="s">
        <v>121</v>
      </c>
      <c r="F393" s="155"/>
      <c r="G393" s="123" t="s">
        <v>177</v>
      </c>
      <c r="H393" s="81">
        <v>17000</v>
      </c>
      <c r="I393" s="82">
        <v>0</v>
      </c>
      <c r="J393" s="83">
        <f>IF(IF(H393="",0,H393)=0,0,(IF(H393&gt;0,IF(I393&gt;H393,0,H393-I393),IF(I393&gt;H393,H393-I393,0))))</f>
        <v>17000</v>
      </c>
      <c r="K393" s="119" t="str">
        <f t="shared" si="8"/>
        <v>00007090000000000851</v>
      </c>
      <c r="L393" s="84" t="str">
        <f>C393&amp;D393&amp;E393&amp;F393&amp;G393</f>
        <v>00007090000000000851</v>
      </c>
    </row>
    <row r="394" spans="1:12" s="85" customFormat="1" ht="12.75">
      <c r="A394" s="80" t="s">
        <v>178</v>
      </c>
      <c r="B394" s="79" t="s">
        <v>7</v>
      </c>
      <c r="C394" s="122" t="s">
        <v>68</v>
      </c>
      <c r="D394" s="126" t="s">
        <v>367</v>
      </c>
      <c r="E394" s="151" t="s">
        <v>121</v>
      </c>
      <c r="F394" s="155"/>
      <c r="G394" s="123" t="s">
        <v>179</v>
      </c>
      <c r="H394" s="81">
        <v>81283.34</v>
      </c>
      <c r="I394" s="82">
        <v>61255</v>
      </c>
      <c r="J394" s="83">
        <f>IF(IF(H394="",0,H394)=0,0,(IF(H394&gt;0,IF(I394&gt;H394,0,H394-I394),IF(I394&gt;H394,H394-I394,0))))</f>
        <v>20028.34</v>
      </c>
      <c r="K394" s="119" t="str">
        <f t="shared" si="8"/>
        <v>00007090000000000852</v>
      </c>
      <c r="L394" s="84" t="str">
        <f>C394&amp;D394&amp;E394&amp;F394&amp;G394</f>
        <v>00007090000000000852</v>
      </c>
    </row>
    <row r="395" spans="1:12" s="85" customFormat="1" ht="12.75">
      <c r="A395" s="80" t="s">
        <v>156</v>
      </c>
      <c r="B395" s="79" t="s">
        <v>7</v>
      </c>
      <c r="C395" s="122" t="s">
        <v>68</v>
      </c>
      <c r="D395" s="126" t="s">
        <v>367</v>
      </c>
      <c r="E395" s="151" t="s">
        <v>121</v>
      </c>
      <c r="F395" s="155"/>
      <c r="G395" s="123" t="s">
        <v>157</v>
      </c>
      <c r="H395" s="81">
        <v>12106.72</v>
      </c>
      <c r="I395" s="82">
        <v>1356.72</v>
      </c>
      <c r="J395" s="83">
        <f>IF(IF(H395="",0,H395)=0,0,(IF(H395&gt;0,IF(I395&gt;H395,0,H395-I395),IF(I395&gt;H395,H395-I395,0))))</f>
        <v>10750</v>
      </c>
      <c r="K395" s="119" t="str">
        <f t="shared" si="8"/>
        <v>00007090000000000853</v>
      </c>
      <c r="L395" s="84" t="str">
        <f>C395&amp;D395&amp;E395&amp;F395&amp;G395</f>
        <v>00007090000000000853</v>
      </c>
    </row>
    <row r="396" spans="1:12" ht="12.75">
      <c r="A396" s="100" t="s">
        <v>383</v>
      </c>
      <c r="B396" s="101" t="s">
        <v>7</v>
      </c>
      <c r="C396" s="102" t="s">
        <v>68</v>
      </c>
      <c r="D396" s="125" t="s">
        <v>385</v>
      </c>
      <c r="E396" s="148" t="s">
        <v>121</v>
      </c>
      <c r="F396" s="154"/>
      <c r="G396" s="130" t="s">
        <v>68</v>
      </c>
      <c r="H396" s="97">
        <v>58905588</v>
      </c>
      <c r="I396" s="103">
        <v>38609752.42</v>
      </c>
      <c r="J396" s="104">
        <v>20295835.58</v>
      </c>
      <c r="K396" s="119" t="str">
        <f t="shared" si="8"/>
        <v>00008000000000000000</v>
      </c>
      <c r="L396" s="107" t="s">
        <v>384</v>
      </c>
    </row>
    <row r="397" spans="1:12" ht="12.75">
      <c r="A397" s="100" t="s">
        <v>386</v>
      </c>
      <c r="B397" s="101" t="s">
        <v>7</v>
      </c>
      <c r="C397" s="102" t="s">
        <v>68</v>
      </c>
      <c r="D397" s="125" t="s">
        <v>388</v>
      </c>
      <c r="E397" s="148" t="s">
        <v>121</v>
      </c>
      <c r="F397" s="154"/>
      <c r="G397" s="130" t="s">
        <v>68</v>
      </c>
      <c r="H397" s="97">
        <v>49564834.8</v>
      </c>
      <c r="I397" s="103">
        <v>32195174.1</v>
      </c>
      <c r="J397" s="104">
        <v>17369660.7</v>
      </c>
      <c r="K397" s="119" t="str">
        <f t="shared" si="8"/>
        <v>00008010000000000000</v>
      </c>
      <c r="L397" s="107" t="s">
        <v>387</v>
      </c>
    </row>
    <row r="398" spans="1:12" ht="22.5">
      <c r="A398" s="100" t="s">
        <v>143</v>
      </c>
      <c r="B398" s="101" t="s">
        <v>7</v>
      </c>
      <c r="C398" s="102" t="s">
        <v>68</v>
      </c>
      <c r="D398" s="125" t="s">
        <v>388</v>
      </c>
      <c r="E398" s="148" t="s">
        <v>121</v>
      </c>
      <c r="F398" s="154"/>
      <c r="G398" s="130" t="s">
        <v>7</v>
      </c>
      <c r="H398" s="97">
        <v>30957</v>
      </c>
      <c r="I398" s="103">
        <v>16439.7</v>
      </c>
      <c r="J398" s="104">
        <v>14517.3</v>
      </c>
      <c r="K398" s="119" t="str">
        <f t="shared" si="8"/>
        <v>00008010000000000200</v>
      </c>
      <c r="L398" s="107" t="s">
        <v>389</v>
      </c>
    </row>
    <row r="399" spans="1:12" ht="22.5">
      <c r="A399" s="100" t="s">
        <v>145</v>
      </c>
      <c r="B399" s="101" t="s">
        <v>7</v>
      </c>
      <c r="C399" s="102" t="s">
        <v>68</v>
      </c>
      <c r="D399" s="125" t="s">
        <v>388</v>
      </c>
      <c r="E399" s="148" t="s">
        <v>121</v>
      </c>
      <c r="F399" s="154"/>
      <c r="G399" s="130" t="s">
        <v>147</v>
      </c>
      <c r="H399" s="97">
        <v>30957</v>
      </c>
      <c r="I399" s="103">
        <v>16439.7</v>
      </c>
      <c r="J399" s="104">
        <v>14517.3</v>
      </c>
      <c r="K399" s="119" t="str">
        <f t="shared" si="8"/>
        <v>00008010000000000240</v>
      </c>
      <c r="L399" s="107" t="s">
        <v>390</v>
      </c>
    </row>
    <row r="400" spans="1:12" s="85" customFormat="1" ht="12.75">
      <c r="A400" s="80" t="s">
        <v>148</v>
      </c>
      <c r="B400" s="79" t="s">
        <v>7</v>
      </c>
      <c r="C400" s="122" t="s">
        <v>68</v>
      </c>
      <c r="D400" s="126" t="s">
        <v>388</v>
      </c>
      <c r="E400" s="151" t="s">
        <v>121</v>
      </c>
      <c r="F400" s="155"/>
      <c r="G400" s="123" t="s">
        <v>149</v>
      </c>
      <c r="H400" s="81">
        <v>30957</v>
      </c>
      <c r="I400" s="82">
        <v>16439.7</v>
      </c>
      <c r="J400" s="83">
        <f>IF(IF(H400="",0,H400)=0,0,(IF(H400&gt;0,IF(I400&gt;H400,0,H400-I400),IF(I400&gt;H400,H400-I400,0))))</f>
        <v>14517.3</v>
      </c>
      <c r="K400" s="119" t="str">
        <f t="shared" si="8"/>
        <v>00008010000000000244</v>
      </c>
      <c r="L400" s="84" t="str">
        <f>C400&amp;D400&amp;E400&amp;F400&amp;G400</f>
        <v>00008010000000000244</v>
      </c>
    </row>
    <row r="401" spans="1:12" ht="22.5">
      <c r="A401" s="100" t="s">
        <v>235</v>
      </c>
      <c r="B401" s="101" t="s">
        <v>7</v>
      </c>
      <c r="C401" s="102" t="s">
        <v>68</v>
      </c>
      <c r="D401" s="125" t="s">
        <v>388</v>
      </c>
      <c r="E401" s="148" t="s">
        <v>121</v>
      </c>
      <c r="F401" s="154"/>
      <c r="G401" s="130" t="s">
        <v>237</v>
      </c>
      <c r="H401" s="97">
        <v>49533877.8</v>
      </c>
      <c r="I401" s="103">
        <v>32178734.4</v>
      </c>
      <c r="J401" s="104">
        <v>17355143.4</v>
      </c>
      <c r="K401" s="119" t="str">
        <f t="shared" si="8"/>
        <v>00008010000000000600</v>
      </c>
      <c r="L401" s="107" t="s">
        <v>391</v>
      </c>
    </row>
    <row r="402" spans="1:12" ht="12.75">
      <c r="A402" s="100" t="s">
        <v>238</v>
      </c>
      <c r="B402" s="101" t="s">
        <v>7</v>
      </c>
      <c r="C402" s="102" t="s">
        <v>68</v>
      </c>
      <c r="D402" s="125" t="s">
        <v>388</v>
      </c>
      <c r="E402" s="148" t="s">
        <v>121</v>
      </c>
      <c r="F402" s="154"/>
      <c r="G402" s="130" t="s">
        <v>240</v>
      </c>
      <c r="H402" s="97">
        <v>40143211.8</v>
      </c>
      <c r="I402" s="103">
        <v>25661489.99</v>
      </c>
      <c r="J402" s="104">
        <v>14481721.81</v>
      </c>
      <c r="K402" s="119" t="str">
        <f t="shared" si="8"/>
        <v>00008010000000000610</v>
      </c>
      <c r="L402" s="107" t="s">
        <v>392</v>
      </c>
    </row>
    <row r="403" spans="1:12" s="85" customFormat="1" ht="45">
      <c r="A403" s="80" t="s">
        <v>314</v>
      </c>
      <c r="B403" s="79" t="s">
        <v>7</v>
      </c>
      <c r="C403" s="122" t="s">
        <v>68</v>
      </c>
      <c r="D403" s="126" t="s">
        <v>388</v>
      </c>
      <c r="E403" s="151" t="s">
        <v>121</v>
      </c>
      <c r="F403" s="155"/>
      <c r="G403" s="123" t="s">
        <v>315</v>
      </c>
      <c r="H403" s="81">
        <v>36908851.8</v>
      </c>
      <c r="I403" s="82">
        <v>22858968.04</v>
      </c>
      <c r="J403" s="83">
        <f>IF(IF(H403="",0,H403)=0,0,(IF(H403&gt;0,IF(I403&gt;H403,0,H403-I403),IF(I403&gt;H403,H403-I403,0))))</f>
        <v>14049883.76</v>
      </c>
      <c r="K403" s="119" t="str">
        <f t="shared" si="8"/>
        <v>00008010000000000611</v>
      </c>
      <c r="L403" s="84" t="str">
        <f>C403&amp;D403&amp;E403&amp;F403&amp;G403</f>
        <v>00008010000000000611</v>
      </c>
    </row>
    <row r="404" spans="1:12" s="85" customFormat="1" ht="12.75">
      <c r="A404" s="80" t="s">
        <v>241</v>
      </c>
      <c r="B404" s="79" t="s">
        <v>7</v>
      </c>
      <c r="C404" s="122" t="s">
        <v>68</v>
      </c>
      <c r="D404" s="126" t="s">
        <v>388</v>
      </c>
      <c r="E404" s="151" t="s">
        <v>121</v>
      </c>
      <c r="F404" s="155"/>
      <c r="G404" s="123" t="s">
        <v>242</v>
      </c>
      <c r="H404" s="81">
        <v>3234360</v>
      </c>
      <c r="I404" s="82">
        <v>2802521.95</v>
      </c>
      <c r="J404" s="83">
        <f>IF(IF(H404="",0,H404)=0,0,(IF(H404&gt;0,IF(I404&gt;H404,0,H404-I404),IF(I404&gt;H404,H404-I404,0))))</f>
        <v>431838.05</v>
      </c>
      <c r="K404" s="119" t="str">
        <f t="shared" si="8"/>
        <v>00008010000000000612</v>
      </c>
      <c r="L404" s="84" t="str">
        <f>C404&amp;D404&amp;E404&amp;F404&amp;G404</f>
        <v>00008010000000000612</v>
      </c>
    </row>
    <row r="405" spans="1:12" ht="12.75">
      <c r="A405" s="100" t="s">
        <v>243</v>
      </c>
      <c r="B405" s="101" t="s">
        <v>7</v>
      </c>
      <c r="C405" s="102" t="s">
        <v>68</v>
      </c>
      <c r="D405" s="125" t="s">
        <v>388</v>
      </c>
      <c r="E405" s="148" t="s">
        <v>121</v>
      </c>
      <c r="F405" s="154"/>
      <c r="G405" s="130" t="s">
        <v>13</v>
      </c>
      <c r="H405" s="97">
        <v>9390666</v>
      </c>
      <c r="I405" s="103">
        <v>6517244.41</v>
      </c>
      <c r="J405" s="104">
        <v>2873421.59</v>
      </c>
      <c r="K405" s="119" t="str">
        <f t="shared" si="8"/>
        <v>00008010000000000620</v>
      </c>
      <c r="L405" s="107" t="s">
        <v>393</v>
      </c>
    </row>
    <row r="406" spans="1:12" s="85" customFormat="1" ht="45">
      <c r="A406" s="80" t="s">
        <v>341</v>
      </c>
      <c r="B406" s="79" t="s">
        <v>7</v>
      </c>
      <c r="C406" s="122" t="s">
        <v>68</v>
      </c>
      <c r="D406" s="126" t="s">
        <v>388</v>
      </c>
      <c r="E406" s="151" t="s">
        <v>121</v>
      </c>
      <c r="F406" s="155"/>
      <c r="G406" s="123" t="s">
        <v>342</v>
      </c>
      <c r="H406" s="81">
        <v>9165926</v>
      </c>
      <c r="I406" s="82">
        <v>6292504.41</v>
      </c>
      <c r="J406" s="83">
        <f>IF(IF(H406="",0,H406)=0,0,(IF(H406&gt;0,IF(I406&gt;H406,0,H406-I406),IF(I406&gt;H406,H406-I406,0))))</f>
        <v>2873421.59</v>
      </c>
      <c r="K406" s="119" t="str">
        <f t="shared" si="8"/>
        <v>00008010000000000621</v>
      </c>
      <c r="L406" s="84" t="str">
        <f>C406&amp;D406&amp;E406&amp;F406&amp;G406</f>
        <v>00008010000000000621</v>
      </c>
    </row>
    <row r="407" spans="1:12" s="85" customFormat="1" ht="12.75">
      <c r="A407" s="80" t="s">
        <v>245</v>
      </c>
      <c r="B407" s="79" t="s">
        <v>7</v>
      </c>
      <c r="C407" s="122" t="s">
        <v>68</v>
      </c>
      <c r="D407" s="126" t="s">
        <v>388</v>
      </c>
      <c r="E407" s="151" t="s">
        <v>121</v>
      </c>
      <c r="F407" s="155"/>
      <c r="G407" s="123" t="s">
        <v>246</v>
      </c>
      <c r="H407" s="81">
        <v>224740</v>
      </c>
      <c r="I407" s="82">
        <v>224740</v>
      </c>
      <c r="J407" s="83">
        <f>IF(IF(H407="",0,H407)=0,0,(IF(H407&gt;0,IF(I407&gt;H407,0,H407-I407),IF(I407&gt;H407,H407-I407,0))))</f>
        <v>0</v>
      </c>
      <c r="K407" s="119" t="str">
        <f t="shared" si="8"/>
        <v>00008010000000000622</v>
      </c>
      <c r="L407" s="84" t="str">
        <f>C407&amp;D407&amp;E407&amp;F407&amp;G407</f>
        <v>00008010000000000622</v>
      </c>
    </row>
    <row r="408" spans="1:12" ht="12.75">
      <c r="A408" s="100" t="s">
        <v>394</v>
      </c>
      <c r="B408" s="101" t="s">
        <v>7</v>
      </c>
      <c r="C408" s="102" t="s">
        <v>68</v>
      </c>
      <c r="D408" s="125" t="s">
        <v>396</v>
      </c>
      <c r="E408" s="148" t="s">
        <v>121</v>
      </c>
      <c r="F408" s="154"/>
      <c r="G408" s="130" t="s">
        <v>68</v>
      </c>
      <c r="H408" s="97">
        <v>9340753.2</v>
      </c>
      <c r="I408" s="103">
        <v>6414578.32</v>
      </c>
      <c r="J408" s="104">
        <v>2926174.88</v>
      </c>
      <c r="K408" s="119" t="str">
        <f t="shared" si="8"/>
        <v>00008040000000000000</v>
      </c>
      <c r="L408" s="107" t="s">
        <v>395</v>
      </c>
    </row>
    <row r="409" spans="1:12" ht="56.25">
      <c r="A409" s="100" t="s">
        <v>126</v>
      </c>
      <c r="B409" s="101" t="s">
        <v>7</v>
      </c>
      <c r="C409" s="102" t="s">
        <v>68</v>
      </c>
      <c r="D409" s="125" t="s">
        <v>396</v>
      </c>
      <c r="E409" s="148" t="s">
        <v>121</v>
      </c>
      <c r="F409" s="154"/>
      <c r="G409" s="130" t="s">
        <v>128</v>
      </c>
      <c r="H409" s="97">
        <v>8576853.2</v>
      </c>
      <c r="I409" s="103">
        <v>6034564.13</v>
      </c>
      <c r="J409" s="104">
        <v>2542289.07</v>
      </c>
      <c r="K409" s="119" t="str">
        <f t="shared" si="8"/>
        <v>00008040000000000100</v>
      </c>
      <c r="L409" s="107" t="s">
        <v>397</v>
      </c>
    </row>
    <row r="410" spans="1:12" ht="12.75">
      <c r="A410" s="100" t="s">
        <v>369</v>
      </c>
      <c r="B410" s="101" t="s">
        <v>7</v>
      </c>
      <c r="C410" s="102" t="s">
        <v>68</v>
      </c>
      <c r="D410" s="125" t="s">
        <v>396</v>
      </c>
      <c r="E410" s="148" t="s">
        <v>121</v>
      </c>
      <c r="F410" s="154"/>
      <c r="G410" s="130" t="s">
        <v>371</v>
      </c>
      <c r="H410" s="97">
        <v>6016853.2</v>
      </c>
      <c r="I410" s="103">
        <v>4238520.62</v>
      </c>
      <c r="J410" s="104">
        <v>1778332.58</v>
      </c>
      <c r="K410" s="119" t="str">
        <f t="shared" si="8"/>
        <v>00008040000000000110</v>
      </c>
      <c r="L410" s="107" t="s">
        <v>398</v>
      </c>
    </row>
    <row r="411" spans="1:12" s="85" customFormat="1" ht="12.75">
      <c r="A411" s="80" t="s">
        <v>372</v>
      </c>
      <c r="B411" s="79" t="s">
        <v>7</v>
      </c>
      <c r="C411" s="122" t="s">
        <v>68</v>
      </c>
      <c r="D411" s="126" t="s">
        <v>396</v>
      </c>
      <c r="E411" s="151" t="s">
        <v>121</v>
      </c>
      <c r="F411" s="155"/>
      <c r="G411" s="123" t="s">
        <v>373</v>
      </c>
      <c r="H411" s="81">
        <v>4619700</v>
      </c>
      <c r="I411" s="82">
        <v>3291767.58</v>
      </c>
      <c r="J411" s="83">
        <f>IF(IF(H411="",0,H411)=0,0,(IF(H411&gt;0,IF(I411&gt;H411,0,H411-I411),IF(I411&gt;H411,H411-I411,0))))</f>
        <v>1327932.42</v>
      </c>
      <c r="K411" s="119" t="str">
        <f t="shared" si="8"/>
        <v>00008040000000000111</v>
      </c>
      <c r="L411" s="84" t="str">
        <f>C411&amp;D411&amp;E411&amp;F411&amp;G411</f>
        <v>00008040000000000111</v>
      </c>
    </row>
    <row r="412" spans="1:12" s="85" customFormat="1" ht="22.5">
      <c r="A412" s="80" t="s">
        <v>374</v>
      </c>
      <c r="B412" s="79" t="s">
        <v>7</v>
      </c>
      <c r="C412" s="122" t="s">
        <v>68</v>
      </c>
      <c r="D412" s="126" t="s">
        <v>396</v>
      </c>
      <c r="E412" s="151" t="s">
        <v>121</v>
      </c>
      <c r="F412" s="155"/>
      <c r="G412" s="123" t="s">
        <v>375</v>
      </c>
      <c r="H412" s="81">
        <v>2000</v>
      </c>
      <c r="I412" s="82">
        <v>450</v>
      </c>
      <c r="J412" s="83">
        <f>IF(IF(H412="",0,H412)=0,0,(IF(H412&gt;0,IF(I412&gt;H412,0,H412-I412),IF(I412&gt;H412,H412-I412,0))))</f>
        <v>1550</v>
      </c>
      <c r="K412" s="119" t="str">
        <f t="shared" si="8"/>
        <v>00008040000000000112</v>
      </c>
      <c r="L412" s="84" t="str">
        <f>C412&amp;D412&amp;E412&amp;F412&amp;G412</f>
        <v>00008040000000000112</v>
      </c>
    </row>
    <row r="413" spans="1:12" s="85" customFormat="1" ht="33.75">
      <c r="A413" s="80" t="s">
        <v>376</v>
      </c>
      <c r="B413" s="79" t="s">
        <v>7</v>
      </c>
      <c r="C413" s="122" t="s">
        <v>68</v>
      </c>
      <c r="D413" s="126" t="s">
        <v>396</v>
      </c>
      <c r="E413" s="151" t="s">
        <v>121</v>
      </c>
      <c r="F413" s="155"/>
      <c r="G413" s="123" t="s">
        <v>377</v>
      </c>
      <c r="H413" s="81">
        <v>1395153.2</v>
      </c>
      <c r="I413" s="82">
        <v>946303.04</v>
      </c>
      <c r="J413" s="83">
        <f>IF(IF(H413="",0,H413)=0,0,(IF(H413&gt;0,IF(I413&gt;H413,0,H413-I413),IF(I413&gt;H413,H413-I413,0))))</f>
        <v>448850.16</v>
      </c>
      <c r="K413" s="119" t="str">
        <f t="shared" si="8"/>
        <v>00008040000000000119</v>
      </c>
      <c r="L413" s="84" t="str">
        <f>C413&amp;D413&amp;E413&amp;F413&amp;G413</f>
        <v>00008040000000000119</v>
      </c>
    </row>
    <row r="414" spans="1:12" ht="22.5">
      <c r="A414" s="100" t="s">
        <v>129</v>
      </c>
      <c r="B414" s="101" t="s">
        <v>7</v>
      </c>
      <c r="C414" s="102" t="s">
        <v>68</v>
      </c>
      <c r="D414" s="125" t="s">
        <v>396</v>
      </c>
      <c r="E414" s="148" t="s">
        <v>121</v>
      </c>
      <c r="F414" s="154"/>
      <c r="G414" s="130" t="s">
        <v>131</v>
      </c>
      <c r="H414" s="97">
        <v>2560000</v>
      </c>
      <c r="I414" s="103">
        <v>1796043.51</v>
      </c>
      <c r="J414" s="104">
        <v>763956.49</v>
      </c>
      <c r="K414" s="119" t="str">
        <f t="shared" si="8"/>
        <v>00008040000000000120</v>
      </c>
      <c r="L414" s="107" t="s">
        <v>399</v>
      </c>
    </row>
    <row r="415" spans="1:12" s="85" customFormat="1" ht="22.5">
      <c r="A415" s="80" t="s">
        <v>132</v>
      </c>
      <c r="B415" s="79" t="s">
        <v>7</v>
      </c>
      <c r="C415" s="122" t="s">
        <v>68</v>
      </c>
      <c r="D415" s="126" t="s">
        <v>396</v>
      </c>
      <c r="E415" s="151" t="s">
        <v>121</v>
      </c>
      <c r="F415" s="155"/>
      <c r="G415" s="123" t="s">
        <v>133</v>
      </c>
      <c r="H415" s="81">
        <v>1872400</v>
      </c>
      <c r="I415" s="82">
        <v>1310575.65</v>
      </c>
      <c r="J415" s="83">
        <f>IF(IF(H415="",0,H415)=0,0,(IF(H415&gt;0,IF(I415&gt;H415,0,H415-I415),IF(I415&gt;H415,H415-I415,0))))</f>
        <v>561824.35</v>
      </c>
      <c r="K415" s="119" t="str">
        <f t="shared" si="8"/>
        <v>00008040000000000121</v>
      </c>
      <c r="L415" s="84" t="str">
        <f>C415&amp;D415&amp;E415&amp;F415&amp;G415</f>
        <v>00008040000000000121</v>
      </c>
    </row>
    <row r="416" spans="1:12" s="85" customFormat="1" ht="33.75">
      <c r="A416" s="80" t="s">
        <v>134</v>
      </c>
      <c r="B416" s="79" t="s">
        <v>7</v>
      </c>
      <c r="C416" s="122" t="s">
        <v>68</v>
      </c>
      <c r="D416" s="126" t="s">
        <v>396</v>
      </c>
      <c r="E416" s="151" t="s">
        <v>121</v>
      </c>
      <c r="F416" s="155"/>
      <c r="G416" s="123" t="s">
        <v>135</v>
      </c>
      <c r="H416" s="81">
        <v>122200</v>
      </c>
      <c r="I416" s="82">
        <v>120150</v>
      </c>
      <c r="J416" s="83">
        <f>IF(IF(H416="",0,H416)=0,0,(IF(H416&gt;0,IF(I416&gt;H416,0,H416-I416),IF(I416&gt;H416,H416-I416,0))))</f>
        <v>2050</v>
      </c>
      <c r="K416" s="119" t="str">
        <f t="shared" si="8"/>
        <v>00008040000000000122</v>
      </c>
      <c r="L416" s="84" t="str">
        <f>C416&amp;D416&amp;E416&amp;F416&amp;G416</f>
        <v>00008040000000000122</v>
      </c>
    </row>
    <row r="417" spans="1:12" s="85" customFormat="1" ht="33.75">
      <c r="A417" s="80" t="s">
        <v>136</v>
      </c>
      <c r="B417" s="79" t="s">
        <v>7</v>
      </c>
      <c r="C417" s="122" t="s">
        <v>68</v>
      </c>
      <c r="D417" s="126" t="s">
        <v>396</v>
      </c>
      <c r="E417" s="151" t="s">
        <v>121</v>
      </c>
      <c r="F417" s="155"/>
      <c r="G417" s="123" t="s">
        <v>137</v>
      </c>
      <c r="H417" s="81">
        <v>565400</v>
      </c>
      <c r="I417" s="82">
        <v>365317.86</v>
      </c>
      <c r="J417" s="83">
        <f>IF(IF(H417="",0,H417)=0,0,(IF(H417&gt;0,IF(I417&gt;H417,0,H417-I417),IF(I417&gt;H417,H417-I417,0))))</f>
        <v>200082.14</v>
      </c>
      <c r="K417" s="119" t="str">
        <f t="shared" si="8"/>
        <v>00008040000000000129</v>
      </c>
      <c r="L417" s="84" t="str">
        <f>C417&amp;D417&amp;E417&amp;F417&amp;G417</f>
        <v>00008040000000000129</v>
      </c>
    </row>
    <row r="418" spans="1:12" ht="22.5">
      <c r="A418" s="100" t="s">
        <v>143</v>
      </c>
      <c r="B418" s="101" t="s">
        <v>7</v>
      </c>
      <c r="C418" s="102" t="s">
        <v>68</v>
      </c>
      <c r="D418" s="125" t="s">
        <v>396</v>
      </c>
      <c r="E418" s="148" t="s">
        <v>121</v>
      </c>
      <c r="F418" s="154"/>
      <c r="G418" s="130" t="s">
        <v>7</v>
      </c>
      <c r="H418" s="97">
        <v>758900</v>
      </c>
      <c r="I418" s="103">
        <v>379985.4</v>
      </c>
      <c r="J418" s="104">
        <v>378914.6</v>
      </c>
      <c r="K418" s="119" t="str">
        <f t="shared" si="8"/>
        <v>00008040000000000200</v>
      </c>
      <c r="L418" s="107" t="s">
        <v>400</v>
      </c>
    </row>
    <row r="419" spans="1:12" ht="22.5">
      <c r="A419" s="100" t="s">
        <v>145</v>
      </c>
      <c r="B419" s="101" t="s">
        <v>7</v>
      </c>
      <c r="C419" s="102" t="s">
        <v>68</v>
      </c>
      <c r="D419" s="125" t="s">
        <v>396</v>
      </c>
      <c r="E419" s="148" t="s">
        <v>121</v>
      </c>
      <c r="F419" s="154"/>
      <c r="G419" s="130" t="s">
        <v>147</v>
      </c>
      <c r="H419" s="97">
        <v>758900</v>
      </c>
      <c r="I419" s="103">
        <v>379985.4</v>
      </c>
      <c r="J419" s="104">
        <v>378914.6</v>
      </c>
      <c r="K419" s="119" t="str">
        <f t="shared" si="8"/>
        <v>00008040000000000240</v>
      </c>
      <c r="L419" s="107" t="s">
        <v>401</v>
      </c>
    </row>
    <row r="420" spans="1:12" s="85" customFormat="1" ht="12.75">
      <c r="A420" s="80" t="s">
        <v>148</v>
      </c>
      <c r="B420" s="79" t="s">
        <v>7</v>
      </c>
      <c r="C420" s="122" t="s">
        <v>68</v>
      </c>
      <c r="D420" s="126" t="s">
        <v>396</v>
      </c>
      <c r="E420" s="151" t="s">
        <v>121</v>
      </c>
      <c r="F420" s="155"/>
      <c r="G420" s="123" t="s">
        <v>149</v>
      </c>
      <c r="H420" s="81">
        <v>758900</v>
      </c>
      <c r="I420" s="82">
        <v>379985.4</v>
      </c>
      <c r="J420" s="83">
        <f>IF(IF(H420="",0,H420)=0,0,(IF(H420&gt;0,IF(I420&gt;H420,0,H420-I420),IF(I420&gt;H420,H420-I420,0))))</f>
        <v>378914.6</v>
      </c>
      <c r="K420" s="119" t="str">
        <f t="shared" si="8"/>
        <v>00008040000000000244</v>
      </c>
      <c r="L420" s="84" t="str">
        <f>C420&amp;D420&amp;E420&amp;F420&amp;G420</f>
        <v>00008040000000000244</v>
      </c>
    </row>
    <row r="421" spans="1:12" ht="12.75">
      <c r="A421" s="100" t="s">
        <v>150</v>
      </c>
      <c r="B421" s="101" t="s">
        <v>7</v>
      </c>
      <c r="C421" s="102" t="s">
        <v>68</v>
      </c>
      <c r="D421" s="125" t="s">
        <v>396</v>
      </c>
      <c r="E421" s="148" t="s">
        <v>121</v>
      </c>
      <c r="F421" s="154"/>
      <c r="G421" s="130" t="s">
        <v>152</v>
      </c>
      <c r="H421" s="97">
        <v>5000</v>
      </c>
      <c r="I421" s="103">
        <v>28.79</v>
      </c>
      <c r="J421" s="104">
        <v>4971.21</v>
      </c>
      <c r="K421" s="119" t="str">
        <f t="shared" si="8"/>
        <v>00008040000000000800</v>
      </c>
      <c r="L421" s="107" t="s">
        <v>402</v>
      </c>
    </row>
    <row r="422" spans="1:12" ht="12.75">
      <c r="A422" s="100" t="s">
        <v>170</v>
      </c>
      <c r="B422" s="101" t="s">
        <v>7</v>
      </c>
      <c r="C422" s="102" t="s">
        <v>68</v>
      </c>
      <c r="D422" s="125" t="s">
        <v>396</v>
      </c>
      <c r="E422" s="148" t="s">
        <v>121</v>
      </c>
      <c r="F422" s="154"/>
      <c r="G422" s="130" t="s">
        <v>172</v>
      </c>
      <c r="H422" s="97">
        <v>1000</v>
      </c>
      <c r="I422" s="103">
        <v>0</v>
      </c>
      <c r="J422" s="104">
        <v>1000</v>
      </c>
      <c r="K422" s="119" t="str">
        <f t="shared" si="8"/>
        <v>00008040000000000830</v>
      </c>
      <c r="L422" s="107" t="s">
        <v>403</v>
      </c>
    </row>
    <row r="423" spans="1:12" s="85" customFormat="1" ht="22.5">
      <c r="A423" s="80" t="s">
        <v>173</v>
      </c>
      <c r="B423" s="79" t="s">
        <v>7</v>
      </c>
      <c r="C423" s="122" t="s">
        <v>68</v>
      </c>
      <c r="D423" s="126" t="s">
        <v>396</v>
      </c>
      <c r="E423" s="151" t="s">
        <v>121</v>
      </c>
      <c r="F423" s="155"/>
      <c r="G423" s="123" t="s">
        <v>174</v>
      </c>
      <c r="H423" s="81">
        <v>1000</v>
      </c>
      <c r="I423" s="82">
        <v>0</v>
      </c>
      <c r="J423" s="83">
        <f>IF(IF(H423="",0,H423)=0,0,(IF(H423&gt;0,IF(I423&gt;H423,0,H423-I423),IF(I423&gt;H423,H423-I423,0))))</f>
        <v>1000</v>
      </c>
      <c r="K423" s="119" t="str">
        <f t="shared" si="8"/>
        <v>00008040000000000831</v>
      </c>
      <c r="L423" s="84" t="str">
        <f>C423&amp;D423&amp;E423&amp;F423&amp;G423</f>
        <v>00008040000000000831</v>
      </c>
    </row>
    <row r="424" spans="1:12" ht="12.75">
      <c r="A424" s="100" t="s">
        <v>153</v>
      </c>
      <c r="B424" s="101" t="s">
        <v>7</v>
      </c>
      <c r="C424" s="102" t="s">
        <v>68</v>
      </c>
      <c r="D424" s="125" t="s">
        <v>396</v>
      </c>
      <c r="E424" s="148" t="s">
        <v>121</v>
      </c>
      <c r="F424" s="154"/>
      <c r="G424" s="130" t="s">
        <v>155</v>
      </c>
      <c r="H424" s="97">
        <v>4000</v>
      </c>
      <c r="I424" s="103">
        <v>28.79</v>
      </c>
      <c r="J424" s="104">
        <v>3971.21</v>
      </c>
      <c r="K424" s="119" t="str">
        <f t="shared" si="8"/>
        <v>00008040000000000850</v>
      </c>
      <c r="L424" s="107" t="s">
        <v>404</v>
      </c>
    </row>
    <row r="425" spans="1:12" s="85" customFormat="1" ht="22.5">
      <c r="A425" s="80" t="s">
        <v>176</v>
      </c>
      <c r="B425" s="79" t="s">
        <v>7</v>
      </c>
      <c r="C425" s="122" t="s">
        <v>68</v>
      </c>
      <c r="D425" s="126" t="s">
        <v>396</v>
      </c>
      <c r="E425" s="151" t="s">
        <v>121</v>
      </c>
      <c r="F425" s="155"/>
      <c r="G425" s="123" t="s">
        <v>177</v>
      </c>
      <c r="H425" s="81">
        <v>1000</v>
      </c>
      <c r="I425" s="82">
        <v>0</v>
      </c>
      <c r="J425" s="83">
        <f>IF(IF(H425="",0,H425)=0,0,(IF(H425&gt;0,IF(I425&gt;H425,0,H425-I425),IF(I425&gt;H425,H425-I425,0))))</f>
        <v>1000</v>
      </c>
      <c r="K425" s="119" t="str">
        <f t="shared" si="8"/>
        <v>00008040000000000851</v>
      </c>
      <c r="L425" s="84" t="str">
        <f>C425&amp;D425&amp;E425&amp;F425&amp;G425</f>
        <v>00008040000000000851</v>
      </c>
    </row>
    <row r="426" spans="1:12" s="85" customFormat="1" ht="12.75">
      <c r="A426" s="80" t="s">
        <v>156</v>
      </c>
      <c r="B426" s="79" t="s">
        <v>7</v>
      </c>
      <c r="C426" s="122" t="s">
        <v>68</v>
      </c>
      <c r="D426" s="126" t="s">
        <v>396</v>
      </c>
      <c r="E426" s="151" t="s">
        <v>121</v>
      </c>
      <c r="F426" s="155"/>
      <c r="G426" s="123" t="s">
        <v>157</v>
      </c>
      <c r="H426" s="81">
        <v>3000</v>
      </c>
      <c r="I426" s="82">
        <v>28.79</v>
      </c>
      <c r="J426" s="83">
        <f>IF(IF(H426="",0,H426)=0,0,(IF(H426&gt;0,IF(I426&gt;H426,0,H426-I426),IF(I426&gt;H426,H426-I426,0))))</f>
        <v>2971.21</v>
      </c>
      <c r="K426" s="119" t="str">
        <f t="shared" si="8"/>
        <v>00008040000000000853</v>
      </c>
      <c r="L426" s="84" t="str">
        <f>C426&amp;D426&amp;E426&amp;F426&amp;G426</f>
        <v>00008040000000000853</v>
      </c>
    </row>
    <row r="427" spans="1:12" ht="12.75">
      <c r="A427" s="100" t="s">
        <v>405</v>
      </c>
      <c r="B427" s="101" t="s">
        <v>7</v>
      </c>
      <c r="C427" s="102" t="s">
        <v>68</v>
      </c>
      <c r="D427" s="125" t="s">
        <v>407</v>
      </c>
      <c r="E427" s="148" t="s">
        <v>121</v>
      </c>
      <c r="F427" s="154"/>
      <c r="G427" s="130" t="s">
        <v>68</v>
      </c>
      <c r="H427" s="97">
        <v>27445247.82</v>
      </c>
      <c r="I427" s="103">
        <v>20057189.71</v>
      </c>
      <c r="J427" s="104">
        <v>7388058.11</v>
      </c>
      <c r="K427" s="119" t="str">
        <f t="shared" si="8"/>
        <v>00010000000000000000</v>
      </c>
      <c r="L427" s="107" t="s">
        <v>406</v>
      </c>
    </row>
    <row r="428" spans="1:12" ht="12.75">
      <c r="A428" s="100" t="s">
        <v>408</v>
      </c>
      <c r="B428" s="101" t="s">
        <v>7</v>
      </c>
      <c r="C428" s="102" t="s">
        <v>68</v>
      </c>
      <c r="D428" s="125" t="s">
        <v>410</v>
      </c>
      <c r="E428" s="148" t="s">
        <v>121</v>
      </c>
      <c r="F428" s="154"/>
      <c r="G428" s="130" t="s">
        <v>68</v>
      </c>
      <c r="H428" s="97">
        <v>2600800</v>
      </c>
      <c r="I428" s="103">
        <v>1690324.19</v>
      </c>
      <c r="J428" s="104">
        <v>910475.81</v>
      </c>
      <c r="K428" s="119" t="str">
        <f t="shared" si="8"/>
        <v>00010010000000000000</v>
      </c>
      <c r="L428" s="107" t="s">
        <v>409</v>
      </c>
    </row>
    <row r="429" spans="1:12" ht="22.5">
      <c r="A429" s="100" t="s">
        <v>143</v>
      </c>
      <c r="B429" s="101" t="s">
        <v>7</v>
      </c>
      <c r="C429" s="102" t="s">
        <v>68</v>
      </c>
      <c r="D429" s="125" t="s">
        <v>410</v>
      </c>
      <c r="E429" s="148" t="s">
        <v>121</v>
      </c>
      <c r="F429" s="154"/>
      <c r="G429" s="130" t="s">
        <v>7</v>
      </c>
      <c r="H429" s="97">
        <v>25800</v>
      </c>
      <c r="I429" s="103">
        <v>16735.9</v>
      </c>
      <c r="J429" s="104">
        <v>9064.1</v>
      </c>
      <c r="K429" s="119" t="str">
        <f t="shared" si="8"/>
        <v>00010010000000000200</v>
      </c>
      <c r="L429" s="107" t="s">
        <v>411</v>
      </c>
    </row>
    <row r="430" spans="1:12" ht="22.5">
      <c r="A430" s="100" t="s">
        <v>145</v>
      </c>
      <c r="B430" s="101" t="s">
        <v>7</v>
      </c>
      <c r="C430" s="102" t="s">
        <v>68</v>
      </c>
      <c r="D430" s="125" t="s">
        <v>410</v>
      </c>
      <c r="E430" s="148" t="s">
        <v>121</v>
      </c>
      <c r="F430" s="154"/>
      <c r="G430" s="130" t="s">
        <v>147</v>
      </c>
      <c r="H430" s="97">
        <v>25800</v>
      </c>
      <c r="I430" s="103">
        <v>16735.9</v>
      </c>
      <c r="J430" s="104">
        <v>9064.1</v>
      </c>
      <c r="K430" s="119" t="str">
        <f t="shared" si="8"/>
        <v>00010010000000000240</v>
      </c>
      <c r="L430" s="107" t="s">
        <v>412</v>
      </c>
    </row>
    <row r="431" spans="1:12" s="85" customFormat="1" ht="12.75">
      <c r="A431" s="80" t="s">
        <v>148</v>
      </c>
      <c r="B431" s="79" t="s">
        <v>7</v>
      </c>
      <c r="C431" s="122" t="s">
        <v>68</v>
      </c>
      <c r="D431" s="126" t="s">
        <v>410</v>
      </c>
      <c r="E431" s="151" t="s">
        <v>121</v>
      </c>
      <c r="F431" s="155"/>
      <c r="G431" s="123" t="s">
        <v>149</v>
      </c>
      <c r="H431" s="81">
        <v>25800</v>
      </c>
      <c r="I431" s="82">
        <v>16735.9</v>
      </c>
      <c r="J431" s="83">
        <f>IF(IF(H431="",0,H431)=0,0,(IF(H431&gt;0,IF(I431&gt;H431,0,H431-I431),IF(I431&gt;H431,H431-I431,0))))</f>
        <v>9064.1</v>
      </c>
      <c r="K431" s="119" t="str">
        <f t="shared" si="8"/>
        <v>00010010000000000244</v>
      </c>
      <c r="L431" s="84" t="str">
        <f>C431&amp;D431&amp;E431&amp;F431&amp;G431</f>
        <v>00010010000000000244</v>
      </c>
    </row>
    <row r="432" spans="1:12" ht="12.75">
      <c r="A432" s="100" t="s">
        <v>208</v>
      </c>
      <c r="B432" s="101" t="s">
        <v>7</v>
      </c>
      <c r="C432" s="102" t="s">
        <v>68</v>
      </c>
      <c r="D432" s="125" t="s">
        <v>410</v>
      </c>
      <c r="E432" s="148" t="s">
        <v>121</v>
      </c>
      <c r="F432" s="154"/>
      <c r="G432" s="130" t="s">
        <v>210</v>
      </c>
      <c r="H432" s="97">
        <v>2575000</v>
      </c>
      <c r="I432" s="103">
        <v>1673588.29</v>
      </c>
      <c r="J432" s="104">
        <v>901411.71</v>
      </c>
      <c r="K432" s="119" t="str">
        <f t="shared" si="8"/>
        <v>00010010000000000300</v>
      </c>
      <c r="L432" s="107" t="s">
        <v>413</v>
      </c>
    </row>
    <row r="433" spans="1:12" ht="12.75">
      <c r="A433" s="100" t="s">
        <v>414</v>
      </c>
      <c r="B433" s="101" t="s">
        <v>7</v>
      </c>
      <c r="C433" s="102" t="s">
        <v>68</v>
      </c>
      <c r="D433" s="125" t="s">
        <v>410</v>
      </c>
      <c r="E433" s="148" t="s">
        <v>121</v>
      </c>
      <c r="F433" s="154"/>
      <c r="G433" s="130" t="s">
        <v>416</v>
      </c>
      <c r="H433" s="97">
        <v>2575000</v>
      </c>
      <c r="I433" s="103">
        <v>1673588.29</v>
      </c>
      <c r="J433" s="104">
        <v>901411.71</v>
      </c>
      <c r="K433" s="119" t="str">
        <f t="shared" si="8"/>
        <v>00010010000000000310</v>
      </c>
      <c r="L433" s="107" t="s">
        <v>415</v>
      </c>
    </row>
    <row r="434" spans="1:12" s="85" customFormat="1" ht="12.75">
      <c r="A434" s="80" t="s">
        <v>417</v>
      </c>
      <c r="B434" s="79" t="s">
        <v>7</v>
      </c>
      <c r="C434" s="122" t="s">
        <v>68</v>
      </c>
      <c r="D434" s="126" t="s">
        <v>410</v>
      </c>
      <c r="E434" s="151" t="s">
        <v>121</v>
      </c>
      <c r="F434" s="155"/>
      <c r="G434" s="123" t="s">
        <v>418</v>
      </c>
      <c r="H434" s="81">
        <v>2575000</v>
      </c>
      <c r="I434" s="82">
        <v>1673588.29</v>
      </c>
      <c r="J434" s="83">
        <f>IF(IF(H434="",0,H434)=0,0,(IF(H434&gt;0,IF(I434&gt;H434,0,H434-I434),IF(I434&gt;H434,H434-I434,0))))</f>
        <v>901411.71</v>
      </c>
      <c r="K434" s="119" t="str">
        <f t="shared" si="8"/>
        <v>00010010000000000312</v>
      </c>
      <c r="L434" s="84" t="str">
        <f>C434&amp;D434&amp;E434&amp;F434&amp;G434</f>
        <v>00010010000000000312</v>
      </c>
    </row>
    <row r="435" spans="1:12" ht="12.75">
      <c r="A435" s="100" t="s">
        <v>419</v>
      </c>
      <c r="B435" s="101" t="s">
        <v>7</v>
      </c>
      <c r="C435" s="102" t="s">
        <v>68</v>
      </c>
      <c r="D435" s="125" t="s">
        <v>421</v>
      </c>
      <c r="E435" s="148" t="s">
        <v>121</v>
      </c>
      <c r="F435" s="154"/>
      <c r="G435" s="130" t="s">
        <v>68</v>
      </c>
      <c r="H435" s="97">
        <v>24717447.82</v>
      </c>
      <c r="I435" s="103">
        <v>18245865.52</v>
      </c>
      <c r="J435" s="104">
        <v>6471582.3</v>
      </c>
      <c r="K435" s="119" t="str">
        <f t="shared" si="8"/>
        <v>00010040000000000000</v>
      </c>
      <c r="L435" s="107" t="s">
        <v>420</v>
      </c>
    </row>
    <row r="436" spans="1:12" ht="12.75">
      <c r="A436" s="100" t="s">
        <v>208</v>
      </c>
      <c r="B436" s="101" t="s">
        <v>7</v>
      </c>
      <c r="C436" s="102" t="s">
        <v>68</v>
      </c>
      <c r="D436" s="125" t="s">
        <v>421</v>
      </c>
      <c r="E436" s="148" t="s">
        <v>121</v>
      </c>
      <c r="F436" s="154"/>
      <c r="G436" s="130" t="s">
        <v>210</v>
      </c>
      <c r="H436" s="97">
        <v>16355100</v>
      </c>
      <c r="I436" s="103">
        <v>12645865.52</v>
      </c>
      <c r="J436" s="104">
        <v>3709234.48</v>
      </c>
      <c r="K436" s="119" t="str">
        <f t="shared" si="8"/>
        <v>00010040000000000300</v>
      </c>
      <c r="L436" s="107" t="s">
        <v>422</v>
      </c>
    </row>
    <row r="437" spans="1:12" ht="12.75">
      <c r="A437" s="100" t="s">
        <v>414</v>
      </c>
      <c r="B437" s="101" t="s">
        <v>7</v>
      </c>
      <c r="C437" s="102" t="s">
        <v>68</v>
      </c>
      <c r="D437" s="125" t="s">
        <v>421</v>
      </c>
      <c r="E437" s="148" t="s">
        <v>121</v>
      </c>
      <c r="F437" s="154"/>
      <c r="G437" s="130" t="s">
        <v>416</v>
      </c>
      <c r="H437" s="97">
        <v>8362514.7</v>
      </c>
      <c r="I437" s="103">
        <v>6694435.26</v>
      </c>
      <c r="J437" s="104">
        <v>1668079.44</v>
      </c>
      <c r="K437" s="119" t="str">
        <f t="shared" si="8"/>
        <v>00010040000000000310</v>
      </c>
      <c r="L437" s="107" t="s">
        <v>423</v>
      </c>
    </row>
    <row r="438" spans="1:12" s="85" customFormat="1" ht="22.5">
      <c r="A438" s="80" t="s">
        <v>424</v>
      </c>
      <c r="B438" s="79" t="s">
        <v>7</v>
      </c>
      <c r="C438" s="122" t="s">
        <v>68</v>
      </c>
      <c r="D438" s="126" t="s">
        <v>421</v>
      </c>
      <c r="E438" s="151" t="s">
        <v>121</v>
      </c>
      <c r="F438" s="155"/>
      <c r="G438" s="123" t="s">
        <v>425</v>
      </c>
      <c r="H438" s="81">
        <v>8362514.7</v>
      </c>
      <c r="I438" s="82">
        <v>6694435.26</v>
      </c>
      <c r="J438" s="83">
        <f>IF(IF(H438="",0,H438)=0,0,(IF(H438&gt;0,IF(I438&gt;H438,0,H438-I438),IF(I438&gt;H438,H438-I438,0))))</f>
        <v>1668079.44</v>
      </c>
      <c r="K438" s="119" t="str">
        <f t="shared" si="8"/>
        <v>00010040000000000313</v>
      </c>
      <c r="L438" s="84" t="str">
        <f>C438&amp;D438&amp;E438&amp;F438&amp;G438</f>
        <v>00010040000000000313</v>
      </c>
    </row>
    <row r="439" spans="1:12" ht="22.5">
      <c r="A439" s="100" t="s">
        <v>331</v>
      </c>
      <c r="B439" s="101" t="s">
        <v>7</v>
      </c>
      <c r="C439" s="102" t="s">
        <v>68</v>
      </c>
      <c r="D439" s="125" t="s">
        <v>421</v>
      </c>
      <c r="E439" s="148" t="s">
        <v>121</v>
      </c>
      <c r="F439" s="154"/>
      <c r="G439" s="130" t="s">
        <v>333</v>
      </c>
      <c r="H439" s="97">
        <v>7992585.3</v>
      </c>
      <c r="I439" s="103">
        <v>5951430.26</v>
      </c>
      <c r="J439" s="104">
        <v>2041155.04</v>
      </c>
      <c r="K439" s="119" t="str">
        <f t="shared" si="8"/>
        <v>00010040000000000320</v>
      </c>
      <c r="L439" s="107" t="s">
        <v>426</v>
      </c>
    </row>
    <row r="440" spans="1:12" s="85" customFormat="1" ht="22.5">
      <c r="A440" s="80" t="s">
        <v>334</v>
      </c>
      <c r="B440" s="79" t="s">
        <v>7</v>
      </c>
      <c r="C440" s="122" t="s">
        <v>68</v>
      </c>
      <c r="D440" s="126" t="s">
        <v>421</v>
      </c>
      <c r="E440" s="151" t="s">
        <v>121</v>
      </c>
      <c r="F440" s="155"/>
      <c r="G440" s="123" t="s">
        <v>335</v>
      </c>
      <c r="H440" s="81">
        <v>17185.3</v>
      </c>
      <c r="I440" s="82">
        <v>0</v>
      </c>
      <c r="J440" s="83">
        <f>IF(IF(H440="",0,H440)=0,0,(IF(H440&gt;0,IF(I440&gt;H440,0,H440-I440),IF(I440&gt;H440,H440-I440,0))))</f>
        <v>17185.3</v>
      </c>
      <c r="K440" s="119" t="str">
        <f aca="true" t="shared" si="9" ref="K440:K484">C440&amp;D440&amp;E440&amp;F440&amp;G440</f>
        <v>00010040000000000321</v>
      </c>
      <c r="L440" s="84" t="str">
        <f>C440&amp;D440&amp;E440&amp;F440&amp;G440</f>
        <v>00010040000000000321</v>
      </c>
    </row>
    <row r="441" spans="1:12" s="85" customFormat="1" ht="12.75">
      <c r="A441" s="80" t="s">
        <v>427</v>
      </c>
      <c r="B441" s="79" t="s">
        <v>7</v>
      </c>
      <c r="C441" s="122" t="s">
        <v>68</v>
      </c>
      <c r="D441" s="126" t="s">
        <v>421</v>
      </c>
      <c r="E441" s="151" t="s">
        <v>121</v>
      </c>
      <c r="F441" s="155"/>
      <c r="G441" s="123" t="s">
        <v>428</v>
      </c>
      <c r="H441" s="81">
        <v>1058400</v>
      </c>
      <c r="I441" s="82">
        <v>1058400</v>
      </c>
      <c r="J441" s="83">
        <f>IF(IF(H441="",0,H441)=0,0,(IF(H441&gt;0,IF(I441&gt;H441,0,H441-I441),IF(I441&gt;H441,H441-I441,0))))</f>
        <v>0</v>
      </c>
      <c r="K441" s="119" t="str">
        <f t="shared" si="9"/>
        <v>00010040000000000322</v>
      </c>
      <c r="L441" s="84" t="str">
        <f>C441&amp;D441&amp;E441&amp;F441&amp;G441</f>
        <v>00010040000000000322</v>
      </c>
    </row>
    <row r="442" spans="1:12" s="85" customFormat="1" ht="22.5">
      <c r="A442" s="80" t="s">
        <v>336</v>
      </c>
      <c r="B442" s="79" t="s">
        <v>7</v>
      </c>
      <c r="C442" s="122" t="s">
        <v>68</v>
      </c>
      <c r="D442" s="126" t="s">
        <v>421</v>
      </c>
      <c r="E442" s="151" t="s">
        <v>121</v>
      </c>
      <c r="F442" s="155"/>
      <c r="G442" s="123" t="s">
        <v>337</v>
      </c>
      <c r="H442" s="81">
        <v>6917000</v>
      </c>
      <c r="I442" s="82">
        <v>4893030.26</v>
      </c>
      <c r="J442" s="83">
        <f>IF(IF(H442="",0,H442)=0,0,(IF(H442&gt;0,IF(I442&gt;H442,0,H442-I442),IF(I442&gt;H442,H442-I442,0))))</f>
        <v>2023969.74</v>
      </c>
      <c r="K442" s="119" t="str">
        <f t="shared" si="9"/>
        <v>00010040000000000323</v>
      </c>
      <c r="L442" s="84" t="str">
        <f>C442&amp;D442&amp;E442&amp;F442&amp;G442</f>
        <v>00010040000000000323</v>
      </c>
    </row>
    <row r="443" spans="1:12" ht="22.5">
      <c r="A443" s="100" t="s">
        <v>293</v>
      </c>
      <c r="B443" s="101" t="s">
        <v>7</v>
      </c>
      <c r="C443" s="102" t="s">
        <v>68</v>
      </c>
      <c r="D443" s="125" t="s">
        <v>421</v>
      </c>
      <c r="E443" s="148" t="s">
        <v>121</v>
      </c>
      <c r="F443" s="154"/>
      <c r="G443" s="130" t="s">
        <v>295</v>
      </c>
      <c r="H443" s="97">
        <v>8362347.82</v>
      </c>
      <c r="I443" s="103">
        <v>5600000</v>
      </c>
      <c r="J443" s="104">
        <v>2762347.82</v>
      </c>
      <c r="K443" s="119" t="str">
        <f t="shared" si="9"/>
        <v>00010040000000000400</v>
      </c>
      <c r="L443" s="107" t="s">
        <v>429</v>
      </c>
    </row>
    <row r="444" spans="1:12" ht="12.75">
      <c r="A444" s="100" t="s">
        <v>296</v>
      </c>
      <c r="B444" s="101" t="s">
        <v>7</v>
      </c>
      <c r="C444" s="102" t="s">
        <v>68</v>
      </c>
      <c r="D444" s="125" t="s">
        <v>421</v>
      </c>
      <c r="E444" s="148" t="s">
        <v>121</v>
      </c>
      <c r="F444" s="154"/>
      <c r="G444" s="130" t="s">
        <v>298</v>
      </c>
      <c r="H444" s="97">
        <v>8362347.82</v>
      </c>
      <c r="I444" s="103">
        <v>5600000</v>
      </c>
      <c r="J444" s="104">
        <v>2762347.82</v>
      </c>
      <c r="K444" s="119" t="str">
        <f t="shared" si="9"/>
        <v>00010040000000000410</v>
      </c>
      <c r="L444" s="107" t="s">
        <v>430</v>
      </c>
    </row>
    <row r="445" spans="1:12" s="85" customFormat="1" ht="33.75">
      <c r="A445" s="80" t="s">
        <v>431</v>
      </c>
      <c r="B445" s="79" t="s">
        <v>7</v>
      </c>
      <c r="C445" s="122" t="s">
        <v>68</v>
      </c>
      <c r="D445" s="126" t="s">
        <v>421</v>
      </c>
      <c r="E445" s="151" t="s">
        <v>121</v>
      </c>
      <c r="F445" s="155"/>
      <c r="G445" s="123" t="s">
        <v>432</v>
      </c>
      <c r="H445" s="81">
        <v>8362347.82</v>
      </c>
      <c r="I445" s="82">
        <v>5600000</v>
      </c>
      <c r="J445" s="83">
        <f>IF(IF(H445="",0,H445)=0,0,(IF(H445&gt;0,IF(I445&gt;H445,0,H445-I445),IF(I445&gt;H445,H445-I445,0))))</f>
        <v>2762347.82</v>
      </c>
      <c r="K445" s="119" t="str">
        <f t="shared" si="9"/>
        <v>00010040000000000412</v>
      </c>
      <c r="L445" s="84" t="str">
        <f>C445&amp;D445&amp;E445&amp;F445&amp;G445</f>
        <v>00010040000000000412</v>
      </c>
    </row>
    <row r="446" spans="1:12" ht="12.75">
      <c r="A446" s="100" t="s">
        <v>433</v>
      </c>
      <c r="B446" s="101" t="s">
        <v>7</v>
      </c>
      <c r="C446" s="102" t="s">
        <v>68</v>
      </c>
      <c r="D446" s="125" t="s">
        <v>435</v>
      </c>
      <c r="E446" s="148" t="s">
        <v>121</v>
      </c>
      <c r="F446" s="154"/>
      <c r="G446" s="130" t="s">
        <v>68</v>
      </c>
      <c r="H446" s="97">
        <v>127000</v>
      </c>
      <c r="I446" s="103">
        <v>121000</v>
      </c>
      <c r="J446" s="104">
        <v>6000</v>
      </c>
      <c r="K446" s="119" t="str">
        <f t="shared" si="9"/>
        <v>00010060000000000000</v>
      </c>
      <c r="L446" s="107" t="s">
        <v>434</v>
      </c>
    </row>
    <row r="447" spans="1:12" ht="22.5">
      <c r="A447" s="100" t="s">
        <v>143</v>
      </c>
      <c r="B447" s="101" t="s">
        <v>7</v>
      </c>
      <c r="C447" s="102" t="s">
        <v>68</v>
      </c>
      <c r="D447" s="125" t="s">
        <v>435</v>
      </c>
      <c r="E447" s="148" t="s">
        <v>121</v>
      </c>
      <c r="F447" s="154"/>
      <c r="G447" s="130" t="s">
        <v>7</v>
      </c>
      <c r="H447" s="97">
        <v>6000</v>
      </c>
      <c r="I447" s="103">
        <v>0</v>
      </c>
      <c r="J447" s="104">
        <v>6000</v>
      </c>
      <c r="K447" s="119" t="str">
        <f t="shared" si="9"/>
        <v>00010060000000000200</v>
      </c>
      <c r="L447" s="107" t="s">
        <v>436</v>
      </c>
    </row>
    <row r="448" spans="1:12" ht="22.5">
      <c r="A448" s="100" t="s">
        <v>145</v>
      </c>
      <c r="B448" s="101" t="s">
        <v>7</v>
      </c>
      <c r="C448" s="102" t="s">
        <v>68</v>
      </c>
      <c r="D448" s="125" t="s">
        <v>435</v>
      </c>
      <c r="E448" s="148" t="s">
        <v>121</v>
      </c>
      <c r="F448" s="154"/>
      <c r="G448" s="130" t="s">
        <v>147</v>
      </c>
      <c r="H448" s="97">
        <v>6000</v>
      </c>
      <c r="I448" s="103">
        <v>0</v>
      </c>
      <c r="J448" s="104">
        <v>6000</v>
      </c>
      <c r="K448" s="119" t="str">
        <f t="shared" si="9"/>
        <v>00010060000000000240</v>
      </c>
      <c r="L448" s="107" t="s">
        <v>437</v>
      </c>
    </row>
    <row r="449" spans="1:12" s="85" customFormat="1" ht="12.75">
      <c r="A449" s="80" t="s">
        <v>148</v>
      </c>
      <c r="B449" s="79" t="s">
        <v>7</v>
      </c>
      <c r="C449" s="122" t="s">
        <v>68</v>
      </c>
      <c r="D449" s="126" t="s">
        <v>435</v>
      </c>
      <c r="E449" s="151" t="s">
        <v>121</v>
      </c>
      <c r="F449" s="155"/>
      <c r="G449" s="123" t="s">
        <v>149</v>
      </c>
      <c r="H449" s="81">
        <v>6000</v>
      </c>
      <c r="I449" s="82">
        <v>0</v>
      </c>
      <c r="J449" s="83">
        <f>IF(IF(H449="",0,H449)=0,0,(IF(H449&gt;0,IF(I449&gt;H449,0,H449-I449),IF(I449&gt;H449,H449-I449,0))))</f>
        <v>6000</v>
      </c>
      <c r="K449" s="119" t="str">
        <f t="shared" si="9"/>
        <v>00010060000000000244</v>
      </c>
      <c r="L449" s="84" t="str">
        <f>C449&amp;D449&amp;E449&amp;F449&amp;G449</f>
        <v>00010060000000000244</v>
      </c>
    </row>
    <row r="450" spans="1:12" ht="22.5">
      <c r="A450" s="100" t="s">
        <v>235</v>
      </c>
      <c r="B450" s="101" t="s">
        <v>7</v>
      </c>
      <c r="C450" s="102" t="s">
        <v>68</v>
      </c>
      <c r="D450" s="125" t="s">
        <v>435</v>
      </c>
      <c r="E450" s="148" t="s">
        <v>121</v>
      </c>
      <c r="F450" s="154"/>
      <c r="G450" s="130" t="s">
        <v>237</v>
      </c>
      <c r="H450" s="97">
        <v>121000</v>
      </c>
      <c r="I450" s="103">
        <v>121000</v>
      </c>
      <c r="J450" s="104">
        <v>0</v>
      </c>
      <c r="K450" s="119" t="str">
        <f t="shared" si="9"/>
        <v>00010060000000000600</v>
      </c>
      <c r="L450" s="107" t="s">
        <v>438</v>
      </c>
    </row>
    <row r="451" spans="1:12" ht="12.75">
      <c r="A451" s="100" t="s">
        <v>238</v>
      </c>
      <c r="B451" s="101" t="s">
        <v>7</v>
      </c>
      <c r="C451" s="102" t="s">
        <v>68</v>
      </c>
      <c r="D451" s="125" t="s">
        <v>435</v>
      </c>
      <c r="E451" s="148" t="s">
        <v>121</v>
      </c>
      <c r="F451" s="154"/>
      <c r="G451" s="130" t="s">
        <v>240</v>
      </c>
      <c r="H451" s="97">
        <v>121000</v>
      </c>
      <c r="I451" s="103">
        <v>121000</v>
      </c>
      <c r="J451" s="104">
        <v>0</v>
      </c>
      <c r="K451" s="119" t="str">
        <f t="shared" si="9"/>
        <v>00010060000000000610</v>
      </c>
      <c r="L451" s="107" t="s">
        <v>439</v>
      </c>
    </row>
    <row r="452" spans="1:12" s="85" customFormat="1" ht="12.75">
      <c r="A452" s="80" t="s">
        <v>241</v>
      </c>
      <c r="B452" s="79" t="s">
        <v>7</v>
      </c>
      <c r="C452" s="122" t="s">
        <v>68</v>
      </c>
      <c r="D452" s="126" t="s">
        <v>435</v>
      </c>
      <c r="E452" s="151" t="s">
        <v>121</v>
      </c>
      <c r="F452" s="155"/>
      <c r="G452" s="123" t="s">
        <v>242</v>
      </c>
      <c r="H452" s="81">
        <v>121000</v>
      </c>
      <c r="I452" s="82">
        <v>121000</v>
      </c>
      <c r="J452" s="83">
        <f>IF(IF(H452="",0,H452)=0,0,(IF(H452&gt;0,IF(I452&gt;H452,0,H452-I452),IF(I452&gt;H452,H452-I452,0))))</f>
        <v>0</v>
      </c>
      <c r="K452" s="119" t="str">
        <f t="shared" si="9"/>
        <v>00010060000000000612</v>
      </c>
      <c r="L452" s="84" t="str">
        <f>C452&amp;D452&amp;E452&amp;F452&amp;G452</f>
        <v>00010060000000000612</v>
      </c>
    </row>
    <row r="453" spans="1:12" ht="12.75">
      <c r="A453" s="100" t="s">
        <v>440</v>
      </c>
      <c r="B453" s="101" t="s">
        <v>7</v>
      </c>
      <c r="C453" s="102" t="s">
        <v>68</v>
      </c>
      <c r="D453" s="125" t="s">
        <v>442</v>
      </c>
      <c r="E453" s="148" t="s">
        <v>121</v>
      </c>
      <c r="F453" s="154"/>
      <c r="G453" s="130" t="s">
        <v>68</v>
      </c>
      <c r="H453" s="97">
        <v>43117313</v>
      </c>
      <c r="I453" s="103">
        <v>24187315.25</v>
      </c>
      <c r="J453" s="104">
        <v>18929997.75</v>
      </c>
      <c r="K453" s="119" t="str">
        <f t="shared" si="9"/>
        <v>00011000000000000000</v>
      </c>
      <c r="L453" s="107" t="s">
        <v>441</v>
      </c>
    </row>
    <row r="454" spans="1:12" ht="12.75">
      <c r="A454" s="100" t="s">
        <v>443</v>
      </c>
      <c r="B454" s="101" t="s">
        <v>7</v>
      </c>
      <c r="C454" s="102" t="s">
        <v>68</v>
      </c>
      <c r="D454" s="125" t="s">
        <v>445</v>
      </c>
      <c r="E454" s="148" t="s">
        <v>121</v>
      </c>
      <c r="F454" s="154"/>
      <c r="G454" s="130" t="s">
        <v>68</v>
      </c>
      <c r="H454" s="97">
        <v>39800234</v>
      </c>
      <c r="I454" s="103">
        <v>21876569.61</v>
      </c>
      <c r="J454" s="104">
        <v>17923664.39</v>
      </c>
      <c r="K454" s="119" t="str">
        <f t="shared" si="9"/>
        <v>00011010000000000000</v>
      </c>
      <c r="L454" s="107" t="s">
        <v>444</v>
      </c>
    </row>
    <row r="455" spans="1:12" ht="22.5">
      <c r="A455" s="100" t="s">
        <v>235</v>
      </c>
      <c r="B455" s="101" t="s">
        <v>7</v>
      </c>
      <c r="C455" s="102" t="s">
        <v>68</v>
      </c>
      <c r="D455" s="125" t="s">
        <v>445</v>
      </c>
      <c r="E455" s="148" t="s">
        <v>121</v>
      </c>
      <c r="F455" s="154"/>
      <c r="G455" s="130" t="s">
        <v>237</v>
      </c>
      <c r="H455" s="97">
        <v>39800234</v>
      </c>
      <c r="I455" s="103">
        <v>21876569.61</v>
      </c>
      <c r="J455" s="104">
        <v>17923664.39</v>
      </c>
      <c r="K455" s="119" t="str">
        <f t="shared" si="9"/>
        <v>00011010000000000600</v>
      </c>
      <c r="L455" s="107" t="s">
        <v>446</v>
      </c>
    </row>
    <row r="456" spans="1:12" ht="12.75">
      <c r="A456" s="100" t="s">
        <v>238</v>
      </c>
      <c r="B456" s="101" t="s">
        <v>7</v>
      </c>
      <c r="C456" s="102" t="s">
        <v>68</v>
      </c>
      <c r="D456" s="125" t="s">
        <v>445</v>
      </c>
      <c r="E456" s="148" t="s">
        <v>121</v>
      </c>
      <c r="F456" s="154"/>
      <c r="G456" s="130" t="s">
        <v>240</v>
      </c>
      <c r="H456" s="97">
        <v>39800234</v>
      </c>
      <c r="I456" s="103">
        <v>21876569.61</v>
      </c>
      <c r="J456" s="104">
        <v>17923664.39</v>
      </c>
      <c r="K456" s="119" t="str">
        <f t="shared" si="9"/>
        <v>00011010000000000610</v>
      </c>
      <c r="L456" s="107" t="s">
        <v>447</v>
      </c>
    </row>
    <row r="457" spans="1:12" s="85" customFormat="1" ht="45">
      <c r="A457" s="80" t="s">
        <v>314</v>
      </c>
      <c r="B457" s="79" t="s">
        <v>7</v>
      </c>
      <c r="C457" s="122" t="s">
        <v>68</v>
      </c>
      <c r="D457" s="126" t="s">
        <v>445</v>
      </c>
      <c r="E457" s="151" t="s">
        <v>121</v>
      </c>
      <c r="F457" s="155"/>
      <c r="G457" s="123" t="s">
        <v>315</v>
      </c>
      <c r="H457" s="81">
        <v>39367386</v>
      </c>
      <c r="I457" s="82">
        <v>21443721.61</v>
      </c>
      <c r="J457" s="83">
        <f>IF(IF(H457="",0,H457)=0,0,(IF(H457&gt;0,IF(I457&gt;H457,0,H457-I457),IF(I457&gt;H457,H457-I457,0))))</f>
        <v>17923664.39</v>
      </c>
      <c r="K457" s="119" t="str">
        <f t="shared" si="9"/>
        <v>00011010000000000611</v>
      </c>
      <c r="L457" s="84" t="str">
        <f>C457&amp;D457&amp;E457&amp;F457&amp;G457</f>
        <v>00011010000000000611</v>
      </c>
    </row>
    <row r="458" spans="1:12" s="85" customFormat="1" ht="12.75">
      <c r="A458" s="80" t="s">
        <v>241</v>
      </c>
      <c r="B458" s="79" t="s">
        <v>7</v>
      </c>
      <c r="C458" s="122" t="s">
        <v>68</v>
      </c>
      <c r="D458" s="126" t="s">
        <v>445</v>
      </c>
      <c r="E458" s="151" t="s">
        <v>121</v>
      </c>
      <c r="F458" s="155"/>
      <c r="G458" s="123" t="s">
        <v>242</v>
      </c>
      <c r="H458" s="81">
        <v>432848</v>
      </c>
      <c r="I458" s="82">
        <v>432848</v>
      </c>
      <c r="J458" s="83">
        <f>IF(IF(H458="",0,H458)=0,0,(IF(H458&gt;0,IF(I458&gt;H458,0,H458-I458),IF(I458&gt;H458,H458-I458,0))))</f>
        <v>0</v>
      </c>
      <c r="K458" s="119" t="str">
        <f t="shared" si="9"/>
        <v>00011010000000000612</v>
      </c>
      <c r="L458" s="84" t="str">
        <f>C458&amp;D458&amp;E458&amp;F458&amp;G458</f>
        <v>00011010000000000612</v>
      </c>
    </row>
    <row r="459" spans="1:12" ht="12.75">
      <c r="A459" s="100" t="s">
        <v>448</v>
      </c>
      <c r="B459" s="101" t="s">
        <v>7</v>
      </c>
      <c r="C459" s="102" t="s">
        <v>68</v>
      </c>
      <c r="D459" s="125" t="s">
        <v>450</v>
      </c>
      <c r="E459" s="148" t="s">
        <v>121</v>
      </c>
      <c r="F459" s="154"/>
      <c r="G459" s="130" t="s">
        <v>68</v>
      </c>
      <c r="H459" s="97">
        <v>572079</v>
      </c>
      <c r="I459" s="103">
        <v>572079</v>
      </c>
      <c r="J459" s="104">
        <v>0</v>
      </c>
      <c r="K459" s="119" t="str">
        <f t="shared" si="9"/>
        <v>00011030000000000000</v>
      </c>
      <c r="L459" s="107" t="s">
        <v>449</v>
      </c>
    </row>
    <row r="460" spans="1:12" ht="22.5">
      <c r="A460" s="100" t="s">
        <v>235</v>
      </c>
      <c r="B460" s="101" t="s">
        <v>7</v>
      </c>
      <c r="C460" s="102" t="s">
        <v>68</v>
      </c>
      <c r="D460" s="125" t="s">
        <v>450</v>
      </c>
      <c r="E460" s="148" t="s">
        <v>121</v>
      </c>
      <c r="F460" s="154"/>
      <c r="G460" s="130" t="s">
        <v>237</v>
      </c>
      <c r="H460" s="97">
        <v>572079</v>
      </c>
      <c r="I460" s="103">
        <v>572079</v>
      </c>
      <c r="J460" s="104">
        <v>0</v>
      </c>
      <c r="K460" s="119" t="str">
        <f t="shared" si="9"/>
        <v>00011030000000000600</v>
      </c>
      <c r="L460" s="107" t="s">
        <v>451</v>
      </c>
    </row>
    <row r="461" spans="1:12" ht="12.75">
      <c r="A461" s="100" t="s">
        <v>238</v>
      </c>
      <c r="B461" s="101" t="s">
        <v>7</v>
      </c>
      <c r="C461" s="102" t="s">
        <v>68</v>
      </c>
      <c r="D461" s="125" t="s">
        <v>450</v>
      </c>
      <c r="E461" s="148" t="s">
        <v>121</v>
      </c>
      <c r="F461" s="154"/>
      <c r="G461" s="130" t="s">
        <v>240</v>
      </c>
      <c r="H461" s="97">
        <v>572079</v>
      </c>
      <c r="I461" s="103">
        <v>572079</v>
      </c>
      <c r="J461" s="104">
        <v>0</v>
      </c>
      <c r="K461" s="119" t="str">
        <f t="shared" si="9"/>
        <v>00011030000000000610</v>
      </c>
      <c r="L461" s="107" t="s">
        <v>452</v>
      </c>
    </row>
    <row r="462" spans="1:12" s="85" customFormat="1" ht="12.75">
      <c r="A462" s="80" t="s">
        <v>241</v>
      </c>
      <c r="B462" s="79" t="s">
        <v>7</v>
      </c>
      <c r="C462" s="122" t="s">
        <v>68</v>
      </c>
      <c r="D462" s="126" t="s">
        <v>450</v>
      </c>
      <c r="E462" s="151" t="s">
        <v>121</v>
      </c>
      <c r="F462" s="155"/>
      <c r="G462" s="123" t="s">
        <v>242</v>
      </c>
      <c r="H462" s="81">
        <v>572079</v>
      </c>
      <c r="I462" s="82">
        <v>572079</v>
      </c>
      <c r="J462" s="83">
        <f>IF(IF(H462="",0,H462)=0,0,(IF(H462&gt;0,IF(I462&gt;H462,0,H462-I462),IF(I462&gt;H462,H462-I462,0))))</f>
        <v>0</v>
      </c>
      <c r="K462" s="119" t="str">
        <f t="shared" si="9"/>
        <v>00011030000000000612</v>
      </c>
      <c r="L462" s="84" t="str">
        <f>C462&amp;D462&amp;E462&amp;F462&amp;G462</f>
        <v>00011030000000000612</v>
      </c>
    </row>
    <row r="463" spans="1:12" ht="12.75">
      <c r="A463" s="100" t="s">
        <v>453</v>
      </c>
      <c r="B463" s="101" t="s">
        <v>7</v>
      </c>
      <c r="C463" s="102" t="s">
        <v>68</v>
      </c>
      <c r="D463" s="125" t="s">
        <v>455</v>
      </c>
      <c r="E463" s="148" t="s">
        <v>121</v>
      </c>
      <c r="F463" s="154"/>
      <c r="G463" s="130" t="s">
        <v>68</v>
      </c>
      <c r="H463" s="97">
        <v>2745000</v>
      </c>
      <c r="I463" s="103">
        <v>1738666.64</v>
      </c>
      <c r="J463" s="104">
        <v>1006333.36</v>
      </c>
      <c r="K463" s="119" t="str">
        <f t="shared" si="9"/>
        <v>00011050000000000000</v>
      </c>
      <c r="L463" s="107" t="s">
        <v>454</v>
      </c>
    </row>
    <row r="464" spans="1:12" ht="56.25">
      <c r="A464" s="100" t="s">
        <v>126</v>
      </c>
      <c r="B464" s="101" t="s">
        <v>7</v>
      </c>
      <c r="C464" s="102" t="s">
        <v>68</v>
      </c>
      <c r="D464" s="125" t="s">
        <v>455</v>
      </c>
      <c r="E464" s="148" t="s">
        <v>121</v>
      </c>
      <c r="F464" s="154"/>
      <c r="G464" s="130" t="s">
        <v>128</v>
      </c>
      <c r="H464" s="97">
        <v>2387800</v>
      </c>
      <c r="I464" s="103">
        <v>1533878.33</v>
      </c>
      <c r="J464" s="104">
        <v>853921.67</v>
      </c>
      <c r="K464" s="119" t="str">
        <f t="shared" si="9"/>
        <v>00011050000000000100</v>
      </c>
      <c r="L464" s="107" t="s">
        <v>456</v>
      </c>
    </row>
    <row r="465" spans="1:12" ht="22.5">
      <c r="A465" s="100" t="s">
        <v>129</v>
      </c>
      <c r="B465" s="101" t="s">
        <v>7</v>
      </c>
      <c r="C465" s="102" t="s">
        <v>68</v>
      </c>
      <c r="D465" s="125" t="s">
        <v>455</v>
      </c>
      <c r="E465" s="148" t="s">
        <v>121</v>
      </c>
      <c r="F465" s="154"/>
      <c r="G465" s="130" t="s">
        <v>131</v>
      </c>
      <c r="H465" s="97">
        <v>2387800</v>
      </c>
      <c r="I465" s="103">
        <v>1533878.33</v>
      </c>
      <c r="J465" s="104">
        <v>853921.67</v>
      </c>
      <c r="K465" s="119" t="str">
        <f t="shared" si="9"/>
        <v>00011050000000000120</v>
      </c>
      <c r="L465" s="107" t="s">
        <v>457</v>
      </c>
    </row>
    <row r="466" spans="1:12" s="85" customFormat="1" ht="22.5">
      <c r="A466" s="80" t="s">
        <v>132</v>
      </c>
      <c r="B466" s="79" t="s">
        <v>7</v>
      </c>
      <c r="C466" s="122" t="s">
        <v>68</v>
      </c>
      <c r="D466" s="126" t="s">
        <v>455</v>
      </c>
      <c r="E466" s="151" t="s">
        <v>121</v>
      </c>
      <c r="F466" s="155"/>
      <c r="G466" s="123" t="s">
        <v>133</v>
      </c>
      <c r="H466" s="81">
        <v>1420700</v>
      </c>
      <c r="I466" s="82">
        <v>950969.47</v>
      </c>
      <c r="J466" s="83">
        <f>IF(IF(H466="",0,H466)=0,0,(IF(H466&gt;0,IF(I466&gt;H466,0,H466-I466),IF(I466&gt;H466,H466-I466,0))))</f>
        <v>469730.53</v>
      </c>
      <c r="K466" s="119" t="str">
        <f t="shared" si="9"/>
        <v>00011050000000000121</v>
      </c>
      <c r="L466" s="84" t="str">
        <f>C466&amp;D466&amp;E466&amp;F466&amp;G466</f>
        <v>00011050000000000121</v>
      </c>
    </row>
    <row r="467" spans="1:12" s="85" customFormat="1" ht="33.75">
      <c r="A467" s="80" t="s">
        <v>134</v>
      </c>
      <c r="B467" s="79" t="s">
        <v>7</v>
      </c>
      <c r="C467" s="122" t="s">
        <v>68</v>
      </c>
      <c r="D467" s="126" t="s">
        <v>455</v>
      </c>
      <c r="E467" s="151" t="s">
        <v>121</v>
      </c>
      <c r="F467" s="155"/>
      <c r="G467" s="123" t="s">
        <v>135</v>
      </c>
      <c r="H467" s="81">
        <v>132200</v>
      </c>
      <c r="I467" s="82">
        <v>122308.06</v>
      </c>
      <c r="J467" s="83">
        <f>IF(IF(H467="",0,H467)=0,0,(IF(H467&gt;0,IF(I467&gt;H467,0,H467-I467),IF(I467&gt;H467,H467-I467,0))))</f>
        <v>9891.94</v>
      </c>
      <c r="K467" s="119" t="str">
        <f t="shared" si="9"/>
        <v>00011050000000000122</v>
      </c>
      <c r="L467" s="84" t="str">
        <f>C467&amp;D467&amp;E467&amp;F467&amp;G467</f>
        <v>00011050000000000122</v>
      </c>
    </row>
    <row r="468" spans="1:12" s="85" customFormat="1" ht="45">
      <c r="A468" s="80" t="s">
        <v>458</v>
      </c>
      <c r="B468" s="79" t="s">
        <v>7</v>
      </c>
      <c r="C468" s="122" t="s">
        <v>68</v>
      </c>
      <c r="D468" s="126" t="s">
        <v>455</v>
      </c>
      <c r="E468" s="151" t="s">
        <v>121</v>
      </c>
      <c r="F468" s="155"/>
      <c r="G468" s="123" t="s">
        <v>459</v>
      </c>
      <c r="H468" s="81">
        <v>405800</v>
      </c>
      <c r="I468" s="82">
        <v>195700</v>
      </c>
      <c r="J468" s="83">
        <f>IF(IF(H468="",0,H468)=0,0,(IF(H468&gt;0,IF(I468&gt;H468,0,H468-I468),IF(I468&gt;H468,H468-I468,0))))</f>
        <v>210100</v>
      </c>
      <c r="K468" s="119" t="str">
        <f t="shared" si="9"/>
        <v>00011050000000000123</v>
      </c>
      <c r="L468" s="84" t="str">
        <f>C468&amp;D468&amp;E468&amp;F468&amp;G468</f>
        <v>00011050000000000123</v>
      </c>
    </row>
    <row r="469" spans="1:12" s="85" customFormat="1" ht="33.75">
      <c r="A469" s="80" t="s">
        <v>136</v>
      </c>
      <c r="B469" s="79" t="s">
        <v>7</v>
      </c>
      <c r="C469" s="122" t="s">
        <v>68</v>
      </c>
      <c r="D469" s="126" t="s">
        <v>455</v>
      </c>
      <c r="E469" s="151" t="s">
        <v>121</v>
      </c>
      <c r="F469" s="155"/>
      <c r="G469" s="123" t="s">
        <v>137</v>
      </c>
      <c r="H469" s="81">
        <v>429100</v>
      </c>
      <c r="I469" s="82">
        <v>264900.8</v>
      </c>
      <c r="J469" s="83">
        <f>IF(IF(H469="",0,H469)=0,0,(IF(H469&gt;0,IF(I469&gt;H469,0,H469-I469),IF(I469&gt;H469,H469-I469,0))))</f>
        <v>164199.2</v>
      </c>
      <c r="K469" s="119" t="str">
        <f t="shared" si="9"/>
        <v>00011050000000000129</v>
      </c>
      <c r="L469" s="84" t="str">
        <f>C469&amp;D469&amp;E469&amp;F469&amp;G469</f>
        <v>00011050000000000129</v>
      </c>
    </row>
    <row r="470" spans="1:12" ht="22.5">
      <c r="A470" s="100" t="s">
        <v>143</v>
      </c>
      <c r="B470" s="101" t="s">
        <v>7</v>
      </c>
      <c r="C470" s="102" t="s">
        <v>68</v>
      </c>
      <c r="D470" s="125" t="s">
        <v>455</v>
      </c>
      <c r="E470" s="148" t="s">
        <v>121</v>
      </c>
      <c r="F470" s="154"/>
      <c r="G470" s="130" t="s">
        <v>7</v>
      </c>
      <c r="H470" s="97">
        <v>355200</v>
      </c>
      <c r="I470" s="103">
        <v>204786.4</v>
      </c>
      <c r="J470" s="104">
        <v>150413.6</v>
      </c>
      <c r="K470" s="119" t="str">
        <f t="shared" si="9"/>
        <v>00011050000000000200</v>
      </c>
      <c r="L470" s="107" t="s">
        <v>460</v>
      </c>
    </row>
    <row r="471" spans="1:12" ht="22.5">
      <c r="A471" s="100" t="s">
        <v>145</v>
      </c>
      <c r="B471" s="101" t="s">
        <v>7</v>
      </c>
      <c r="C471" s="102" t="s">
        <v>68</v>
      </c>
      <c r="D471" s="125" t="s">
        <v>455</v>
      </c>
      <c r="E471" s="148" t="s">
        <v>121</v>
      </c>
      <c r="F471" s="154"/>
      <c r="G471" s="130" t="s">
        <v>147</v>
      </c>
      <c r="H471" s="97">
        <v>355200</v>
      </c>
      <c r="I471" s="103">
        <v>204786.4</v>
      </c>
      <c r="J471" s="104">
        <v>150413.6</v>
      </c>
      <c r="K471" s="119" t="str">
        <f t="shared" si="9"/>
        <v>00011050000000000240</v>
      </c>
      <c r="L471" s="107" t="s">
        <v>461</v>
      </c>
    </row>
    <row r="472" spans="1:12" s="85" customFormat="1" ht="12.75">
      <c r="A472" s="80" t="s">
        <v>148</v>
      </c>
      <c r="B472" s="79" t="s">
        <v>7</v>
      </c>
      <c r="C472" s="122" t="s">
        <v>68</v>
      </c>
      <c r="D472" s="126" t="s">
        <v>455</v>
      </c>
      <c r="E472" s="151" t="s">
        <v>121</v>
      </c>
      <c r="F472" s="155"/>
      <c r="G472" s="123" t="s">
        <v>149</v>
      </c>
      <c r="H472" s="81">
        <v>355200</v>
      </c>
      <c r="I472" s="82">
        <v>204786.4</v>
      </c>
      <c r="J472" s="83">
        <f>IF(IF(H472="",0,H472)=0,0,(IF(H472&gt;0,IF(I472&gt;H472,0,H472-I472),IF(I472&gt;H472,H472-I472,0))))</f>
        <v>150413.6</v>
      </c>
      <c r="K472" s="119" t="str">
        <f t="shared" si="9"/>
        <v>00011050000000000244</v>
      </c>
      <c r="L472" s="84" t="str">
        <f>C472&amp;D472&amp;E472&amp;F472&amp;G472</f>
        <v>00011050000000000244</v>
      </c>
    </row>
    <row r="473" spans="1:12" ht="12.75">
      <c r="A473" s="100" t="s">
        <v>150</v>
      </c>
      <c r="B473" s="101" t="s">
        <v>7</v>
      </c>
      <c r="C473" s="102" t="s">
        <v>68</v>
      </c>
      <c r="D473" s="125" t="s">
        <v>455</v>
      </c>
      <c r="E473" s="148" t="s">
        <v>121</v>
      </c>
      <c r="F473" s="154"/>
      <c r="G473" s="130" t="s">
        <v>152</v>
      </c>
      <c r="H473" s="97">
        <v>2000</v>
      </c>
      <c r="I473" s="103">
        <v>1.91</v>
      </c>
      <c r="J473" s="104">
        <v>1998.09</v>
      </c>
      <c r="K473" s="119" t="str">
        <f t="shared" si="9"/>
        <v>00011050000000000800</v>
      </c>
      <c r="L473" s="107" t="s">
        <v>462</v>
      </c>
    </row>
    <row r="474" spans="1:12" ht="12.75">
      <c r="A474" s="100" t="s">
        <v>153</v>
      </c>
      <c r="B474" s="101" t="s">
        <v>7</v>
      </c>
      <c r="C474" s="102" t="s">
        <v>68</v>
      </c>
      <c r="D474" s="125" t="s">
        <v>455</v>
      </c>
      <c r="E474" s="148" t="s">
        <v>121</v>
      </c>
      <c r="F474" s="154"/>
      <c r="G474" s="130" t="s">
        <v>155</v>
      </c>
      <c r="H474" s="97">
        <v>2000</v>
      </c>
      <c r="I474" s="103">
        <v>1.91</v>
      </c>
      <c r="J474" s="104">
        <v>1998.09</v>
      </c>
      <c r="K474" s="119" t="str">
        <f t="shared" si="9"/>
        <v>00011050000000000850</v>
      </c>
      <c r="L474" s="107" t="s">
        <v>463</v>
      </c>
    </row>
    <row r="475" spans="1:12" s="85" customFormat="1" ht="12.75">
      <c r="A475" s="80" t="s">
        <v>156</v>
      </c>
      <c r="B475" s="79" t="s">
        <v>7</v>
      </c>
      <c r="C475" s="122" t="s">
        <v>68</v>
      </c>
      <c r="D475" s="126" t="s">
        <v>455</v>
      </c>
      <c r="E475" s="151" t="s">
        <v>121</v>
      </c>
      <c r="F475" s="155"/>
      <c r="G475" s="123" t="s">
        <v>157</v>
      </c>
      <c r="H475" s="81">
        <v>2000</v>
      </c>
      <c r="I475" s="82">
        <v>1.91</v>
      </c>
      <c r="J475" s="83">
        <f>IF(IF(H475="",0,H475)=0,0,(IF(H475&gt;0,IF(I475&gt;H475,0,H475-I475),IF(I475&gt;H475,H475-I475,0))))</f>
        <v>1998.09</v>
      </c>
      <c r="K475" s="119" t="str">
        <f t="shared" si="9"/>
        <v>00011050000000000853</v>
      </c>
      <c r="L475" s="84" t="str">
        <f>C475&amp;D475&amp;E475&amp;F475&amp;G475</f>
        <v>00011050000000000853</v>
      </c>
    </row>
    <row r="476" spans="1:12" ht="22.5">
      <c r="A476" s="100" t="s">
        <v>464</v>
      </c>
      <c r="B476" s="101" t="s">
        <v>7</v>
      </c>
      <c r="C476" s="102" t="s">
        <v>68</v>
      </c>
      <c r="D476" s="125" t="s">
        <v>466</v>
      </c>
      <c r="E476" s="148" t="s">
        <v>121</v>
      </c>
      <c r="F476" s="154"/>
      <c r="G476" s="130" t="s">
        <v>68</v>
      </c>
      <c r="H476" s="97">
        <v>3790000</v>
      </c>
      <c r="I476" s="103">
        <v>2398061.77</v>
      </c>
      <c r="J476" s="104">
        <v>1391938.23</v>
      </c>
      <c r="K476" s="119" t="str">
        <f t="shared" si="9"/>
        <v>00013000000000000000</v>
      </c>
      <c r="L476" s="107" t="s">
        <v>465</v>
      </c>
    </row>
    <row r="477" spans="1:12" ht="22.5">
      <c r="A477" s="100" t="s">
        <v>467</v>
      </c>
      <c r="B477" s="101" t="s">
        <v>7</v>
      </c>
      <c r="C477" s="102" t="s">
        <v>68</v>
      </c>
      <c r="D477" s="125" t="s">
        <v>469</v>
      </c>
      <c r="E477" s="148" t="s">
        <v>121</v>
      </c>
      <c r="F477" s="154"/>
      <c r="G477" s="130" t="s">
        <v>68</v>
      </c>
      <c r="H477" s="97">
        <v>3790000</v>
      </c>
      <c r="I477" s="103">
        <v>2398061.77</v>
      </c>
      <c r="J477" s="104">
        <v>1391938.23</v>
      </c>
      <c r="K477" s="119" t="str">
        <f t="shared" si="9"/>
        <v>00013010000000000000</v>
      </c>
      <c r="L477" s="107" t="s">
        <v>468</v>
      </c>
    </row>
    <row r="478" spans="1:12" ht="12.75">
      <c r="A478" s="100" t="s">
        <v>470</v>
      </c>
      <c r="B478" s="101" t="s">
        <v>7</v>
      </c>
      <c r="C478" s="102" t="s">
        <v>68</v>
      </c>
      <c r="D478" s="125" t="s">
        <v>469</v>
      </c>
      <c r="E478" s="148" t="s">
        <v>121</v>
      </c>
      <c r="F478" s="154"/>
      <c r="G478" s="130" t="s">
        <v>9</v>
      </c>
      <c r="H478" s="97">
        <v>3790000</v>
      </c>
      <c r="I478" s="103">
        <v>2398061.77</v>
      </c>
      <c r="J478" s="104">
        <v>1391938.23</v>
      </c>
      <c r="K478" s="119" t="str">
        <f t="shared" si="9"/>
        <v>00013010000000000700</v>
      </c>
      <c r="L478" s="107" t="s">
        <v>471</v>
      </c>
    </row>
    <row r="479" spans="1:12" s="85" customFormat="1" ht="12.75">
      <c r="A479" s="80" t="s">
        <v>472</v>
      </c>
      <c r="B479" s="79" t="s">
        <v>7</v>
      </c>
      <c r="C479" s="122" t="s">
        <v>68</v>
      </c>
      <c r="D479" s="126" t="s">
        <v>469</v>
      </c>
      <c r="E479" s="151" t="s">
        <v>121</v>
      </c>
      <c r="F479" s="155"/>
      <c r="G479" s="123" t="s">
        <v>473</v>
      </c>
      <c r="H479" s="81">
        <v>3790000</v>
      </c>
      <c r="I479" s="82">
        <v>2398061.77</v>
      </c>
      <c r="J479" s="83">
        <f>IF(IF(H479="",0,H479)=0,0,(IF(H479&gt;0,IF(I479&gt;H479,0,H479-I479),IF(I479&gt;H479,H479-I479,0))))</f>
        <v>1391938.23</v>
      </c>
      <c r="K479" s="119" t="str">
        <f t="shared" si="9"/>
        <v>00013010000000000730</v>
      </c>
      <c r="L479" s="84" t="str">
        <f>C479&amp;D479&amp;E479&amp;F479&amp;G479</f>
        <v>00013010000000000730</v>
      </c>
    </row>
    <row r="480" spans="1:12" ht="33.75">
      <c r="A480" s="100" t="s">
        <v>474</v>
      </c>
      <c r="B480" s="101" t="s">
        <v>7</v>
      </c>
      <c r="C480" s="102" t="s">
        <v>68</v>
      </c>
      <c r="D480" s="125" t="s">
        <v>476</v>
      </c>
      <c r="E480" s="148" t="s">
        <v>121</v>
      </c>
      <c r="F480" s="154"/>
      <c r="G480" s="130" t="s">
        <v>68</v>
      </c>
      <c r="H480" s="97">
        <v>24193100</v>
      </c>
      <c r="I480" s="103">
        <v>19144800</v>
      </c>
      <c r="J480" s="104">
        <v>5048300</v>
      </c>
      <c r="K480" s="119" t="str">
        <f t="shared" si="9"/>
        <v>00014000000000000000</v>
      </c>
      <c r="L480" s="107" t="s">
        <v>475</v>
      </c>
    </row>
    <row r="481" spans="1:12" ht="33.75">
      <c r="A481" s="100" t="s">
        <v>477</v>
      </c>
      <c r="B481" s="101" t="s">
        <v>7</v>
      </c>
      <c r="C481" s="102" t="s">
        <v>68</v>
      </c>
      <c r="D481" s="125" t="s">
        <v>479</v>
      </c>
      <c r="E481" s="148" t="s">
        <v>121</v>
      </c>
      <c r="F481" s="154"/>
      <c r="G481" s="130" t="s">
        <v>68</v>
      </c>
      <c r="H481" s="97">
        <v>24193100</v>
      </c>
      <c r="I481" s="103">
        <v>19144800</v>
      </c>
      <c r="J481" s="104">
        <v>5048300</v>
      </c>
      <c r="K481" s="119" t="str">
        <f t="shared" si="9"/>
        <v>00014010000000000000</v>
      </c>
      <c r="L481" s="107" t="s">
        <v>478</v>
      </c>
    </row>
    <row r="482" spans="1:12" ht="12.75">
      <c r="A482" s="100" t="s">
        <v>165</v>
      </c>
      <c r="B482" s="101" t="s">
        <v>7</v>
      </c>
      <c r="C482" s="102" t="s">
        <v>68</v>
      </c>
      <c r="D482" s="125" t="s">
        <v>479</v>
      </c>
      <c r="E482" s="148" t="s">
        <v>121</v>
      </c>
      <c r="F482" s="154"/>
      <c r="G482" s="130" t="s">
        <v>8</v>
      </c>
      <c r="H482" s="97">
        <v>24193100</v>
      </c>
      <c r="I482" s="103">
        <v>19144800</v>
      </c>
      <c r="J482" s="104">
        <v>5048300</v>
      </c>
      <c r="K482" s="119" t="str">
        <f t="shared" si="9"/>
        <v>00014010000000000500</v>
      </c>
      <c r="L482" s="107" t="s">
        <v>480</v>
      </c>
    </row>
    <row r="483" spans="1:12" ht="12.75">
      <c r="A483" s="100" t="s">
        <v>481</v>
      </c>
      <c r="B483" s="101" t="s">
        <v>7</v>
      </c>
      <c r="C483" s="102" t="s">
        <v>68</v>
      </c>
      <c r="D483" s="125" t="s">
        <v>479</v>
      </c>
      <c r="E483" s="148" t="s">
        <v>121</v>
      </c>
      <c r="F483" s="154"/>
      <c r="G483" s="130" t="s">
        <v>483</v>
      </c>
      <c r="H483" s="97">
        <v>24193100</v>
      </c>
      <c r="I483" s="103">
        <v>19144800</v>
      </c>
      <c r="J483" s="104">
        <v>5048300</v>
      </c>
      <c r="K483" s="119" t="str">
        <f t="shared" si="9"/>
        <v>00014010000000000510</v>
      </c>
      <c r="L483" s="107" t="s">
        <v>482</v>
      </c>
    </row>
    <row r="484" spans="1:12" s="85" customFormat="1" ht="12.75">
      <c r="A484" s="80" t="s">
        <v>484</v>
      </c>
      <c r="B484" s="79" t="s">
        <v>7</v>
      </c>
      <c r="C484" s="122" t="s">
        <v>68</v>
      </c>
      <c r="D484" s="126" t="s">
        <v>479</v>
      </c>
      <c r="E484" s="151" t="s">
        <v>121</v>
      </c>
      <c r="F484" s="155"/>
      <c r="G484" s="123" t="s">
        <v>485</v>
      </c>
      <c r="H484" s="81">
        <v>24193100</v>
      </c>
      <c r="I484" s="82">
        <v>19144800</v>
      </c>
      <c r="J484" s="83">
        <f>IF(IF(H484="",0,H484)=0,0,(IF(H484&gt;0,IF(I484&gt;H484,0,H484-I484),IF(I484&gt;H484,H484-I484,0))))</f>
        <v>5048300</v>
      </c>
      <c r="K484" s="119" t="str">
        <f t="shared" si="9"/>
        <v>00014010000000000511</v>
      </c>
      <c r="L484" s="84" t="str">
        <f>C484&amp;D484&amp;E484&amp;F484&amp;G484</f>
        <v>00014010000000000511</v>
      </c>
    </row>
    <row r="485" spans="1:11" ht="5.25" customHeight="1" hidden="1" thickBot="1">
      <c r="A485" s="18"/>
      <c r="B485" s="30"/>
      <c r="C485" s="31"/>
      <c r="D485" s="31"/>
      <c r="E485" s="31"/>
      <c r="F485" s="31"/>
      <c r="G485" s="31"/>
      <c r="H485" s="47"/>
      <c r="I485" s="48"/>
      <c r="J485" s="53"/>
      <c r="K485" s="116"/>
    </row>
    <row r="486" spans="1:11" ht="13.5" thickBot="1">
      <c r="A486" s="26"/>
      <c r="B486" s="26"/>
      <c r="C486" s="22"/>
      <c r="D486" s="22"/>
      <c r="E486" s="22"/>
      <c r="F486" s="22"/>
      <c r="G486" s="22"/>
      <c r="H486" s="46"/>
      <c r="I486" s="46"/>
      <c r="J486" s="46"/>
      <c r="K486" s="46"/>
    </row>
    <row r="487" spans="1:10" ht="28.5" customHeight="1" thickBot="1">
      <c r="A487" s="41" t="s">
        <v>18</v>
      </c>
      <c r="B487" s="42">
        <v>450</v>
      </c>
      <c r="C487" s="192" t="s">
        <v>17</v>
      </c>
      <c r="D487" s="193"/>
      <c r="E487" s="193"/>
      <c r="F487" s="193"/>
      <c r="G487" s="194"/>
      <c r="H487" s="54">
        <f>0-H495</f>
        <v>-19973578.12</v>
      </c>
      <c r="I487" s="54">
        <f>I15-I182</f>
        <v>8251546.37</v>
      </c>
      <c r="J487" s="93" t="s">
        <v>17</v>
      </c>
    </row>
    <row r="488" spans="1:10" ht="12.75">
      <c r="A488" s="26"/>
      <c r="B488" s="29"/>
      <c r="C488" s="22"/>
      <c r="D488" s="22"/>
      <c r="E488" s="22"/>
      <c r="F488" s="22"/>
      <c r="G488" s="22"/>
      <c r="H488" s="22"/>
      <c r="I488" s="22"/>
      <c r="J488" s="22"/>
    </row>
    <row r="489" spans="1:11" ht="15">
      <c r="A489" s="176" t="s">
        <v>32</v>
      </c>
      <c r="B489" s="176"/>
      <c r="C489" s="176"/>
      <c r="D489" s="176"/>
      <c r="E489" s="176"/>
      <c r="F489" s="176"/>
      <c r="G489" s="176"/>
      <c r="H489" s="176"/>
      <c r="I489" s="176"/>
      <c r="J489" s="176"/>
      <c r="K489" s="113"/>
    </row>
    <row r="490" spans="1:11" ht="12.75">
      <c r="A490" s="8"/>
      <c r="B490" s="25"/>
      <c r="C490" s="9"/>
      <c r="D490" s="9"/>
      <c r="E490" s="9"/>
      <c r="F490" s="9"/>
      <c r="G490" s="9"/>
      <c r="H490" s="10"/>
      <c r="I490" s="10"/>
      <c r="J490" s="40" t="s">
        <v>27</v>
      </c>
      <c r="K490" s="40"/>
    </row>
    <row r="491" spans="1:11" ht="16.5" customHeight="1">
      <c r="A491" s="164" t="s">
        <v>39</v>
      </c>
      <c r="B491" s="164" t="s">
        <v>40</v>
      </c>
      <c r="C491" s="177" t="s">
        <v>45</v>
      </c>
      <c r="D491" s="178"/>
      <c r="E491" s="178"/>
      <c r="F491" s="178"/>
      <c r="G491" s="179"/>
      <c r="H491" s="164" t="s">
        <v>42</v>
      </c>
      <c r="I491" s="164" t="s">
        <v>23</v>
      </c>
      <c r="J491" s="164" t="s">
        <v>43</v>
      </c>
      <c r="K491" s="114"/>
    </row>
    <row r="492" spans="1:11" ht="16.5" customHeight="1">
      <c r="A492" s="165"/>
      <c r="B492" s="165"/>
      <c r="C492" s="180"/>
      <c r="D492" s="181"/>
      <c r="E492" s="181"/>
      <c r="F492" s="181"/>
      <c r="G492" s="182"/>
      <c r="H492" s="165"/>
      <c r="I492" s="165"/>
      <c r="J492" s="165"/>
      <c r="K492" s="114"/>
    </row>
    <row r="493" spans="1:11" ht="16.5" customHeight="1">
      <c r="A493" s="166"/>
      <c r="B493" s="166"/>
      <c r="C493" s="183"/>
      <c r="D493" s="184"/>
      <c r="E493" s="184"/>
      <c r="F493" s="184"/>
      <c r="G493" s="185"/>
      <c r="H493" s="166"/>
      <c r="I493" s="166"/>
      <c r="J493" s="166"/>
      <c r="K493" s="114"/>
    </row>
    <row r="494" spans="1:11" ht="13.5" thickBot="1">
      <c r="A494" s="70">
        <v>1</v>
      </c>
      <c r="B494" s="12">
        <v>2</v>
      </c>
      <c r="C494" s="173">
        <v>3</v>
      </c>
      <c r="D494" s="174"/>
      <c r="E494" s="174"/>
      <c r="F494" s="174"/>
      <c r="G494" s="175"/>
      <c r="H494" s="13" t="s">
        <v>2</v>
      </c>
      <c r="I494" s="13" t="s">
        <v>25</v>
      </c>
      <c r="J494" s="13" t="s">
        <v>26</v>
      </c>
      <c r="K494" s="115"/>
    </row>
    <row r="495" spans="1:10" ht="12.75" customHeight="1">
      <c r="A495" s="74" t="s">
        <v>33</v>
      </c>
      <c r="B495" s="38" t="s">
        <v>8</v>
      </c>
      <c r="C495" s="186" t="s">
        <v>17</v>
      </c>
      <c r="D495" s="187"/>
      <c r="E495" s="187"/>
      <c r="F495" s="187"/>
      <c r="G495" s="188"/>
      <c r="H495" s="66">
        <f>H497+H512+H517</f>
        <v>19973578.12</v>
      </c>
      <c r="I495" s="66">
        <f>I497+I512+I517</f>
        <v>-8251546.37</v>
      </c>
      <c r="J495" s="129">
        <f>J497+J512+J517</f>
        <v>28225124.49</v>
      </c>
    </row>
    <row r="496" spans="1:10" ht="12.75" customHeight="1">
      <c r="A496" s="75" t="s">
        <v>11</v>
      </c>
      <c r="B496" s="39"/>
      <c r="C496" s="204"/>
      <c r="D496" s="205"/>
      <c r="E496" s="205"/>
      <c r="F496" s="205"/>
      <c r="G496" s="206"/>
      <c r="H496" s="43"/>
      <c r="I496" s="44"/>
      <c r="J496" s="45"/>
    </row>
    <row r="497" spans="1:10" ht="12.75" customHeight="1">
      <c r="A497" s="74" t="s">
        <v>34</v>
      </c>
      <c r="B497" s="49" t="s">
        <v>12</v>
      </c>
      <c r="C497" s="156" t="s">
        <v>17</v>
      </c>
      <c r="D497" s="157"/>
      <c r="E497" s="157"/>
      <c r="F497" s="157"/>
      <c r="G497" s="158"/>
      <c r="H497" s="52">
        <v>8865800</v>
      </c>
      <c r="I497" s="52">
        <v>0</v>
      </c>
      <c r="J497" s="90">
        <v>8865800</v>
      </c>
    </row>
    <row r="498" spans="1:10" ht="12.75" customHeight="1">
      <c r="A498" s="75" t="s">
        <v>10</v>
      </c>
      <c r="B498" s="50"/>
      <c r="C498" s="196"/>
      <c r="D498" s="197"/>
      <c r="E498" s="197"/>
      <c r="F498" s="197"/>
      <c r="G498" s="198"/>
      <c r="H498" s="62"/>
      <c r="I498" s="63"/>
      <c r="J498" s="64"/>
    </row>
    <row r="499" spans="1:12" ht="22.5">
      <c r="A499" s="100" t="s">
        <v>90</v>
      </c>
      <c r="B499" s="101" t="s">
        <v>12</v>
      </c>
      <c r="C499" s="108" t="s">
        <v>68</v>
      </c>
      <c r="D499" s="159" t="s">
        <v>91</v>
      </c>
      <c r="E499" s="160"/>
      <c r="F499" s="160"/>
      <c r="G499" s="161"/>
      <c r="H499" s="97">
        <v>9015800</v>
      </c>
      <c r="I499" s="103">
        <v>0</v>
      </c>
      <c r="J499" s="104">
        <v>9015800</v>
      </c>
      <c r="K499" s="116" t="str">
        <f aca="true" t="shared" si="10" ref="K499:K510">C499&amp;D499&amp;G499</f>
        <v>00001000000000000000</v>
      </c>
      <c r="L499" s="107" t="s">
        <v>92</v>
      </c>
    </row>
    <row r="500" spans="1:12" ht="22.5">
      <c r="A500" s="100" t="s">
        <v>93</v>
      </c>
      <c r="B500" s="101" t="s">
        <v>12</v>
      </c>
      <c r="C500" s="108" t="s">
        <v>68</v>
      </c>
      <c r="D500" s="159" t="s">
        <v>94</v>
      </c>
      <c r="E500" s="160"/>
      <c r="F500" s="160"/>
      <c r="G500" s="161"/>
      <c r="H500" s="97">
        <v>9015800</v>
      </c>
      <c r="I500" s="103">
        <v>0</v>
      </c>
      <c r="J500" s="104">
        <v>9015800</v>
      </c>
      <c r="K500" s="116" t="str">
        <f t="shared" si="10"/>
        <v>00001020000000000000</v>
      </c>
      <c r="L500" s="107" t="s">
        <v>95</v>
      </c>
    </row>
    <row r="501" spans="1:12" ht="22.5">
      <c r="A501" s="100" t="s">
        <v>96</v>
      </c>
      <c r="B501" s="101" t="s">
        <v>12</v>
      </c>
      <c r="C501" s="108" t="s">
        <v>68</v>
      </c>
      <c r="D501" s="159" t="s">
        <v>97</v>
      </c>
      <c r="E501" s="160"/>
      <c r="F501" s="160"/>
      <c r="G501" s="161"/>
      <c r="H501" s="97">
        <v>50315800</v>
      </c>
      <c r="I501" s="103">
        <v>31300000</v>
      </c>
      <c r="J501" s="104">
        <v>19015800</v>
      </c>
      <c r="K501" s="116" t="str">
        <f t="shared" si="10"/>
        <v>00001020000000000700</v>
      </c>
      <c r="L501" s="107" t="s">
        <v>98</v>
      </c>
    </row>
    <row r="502" spans="1:12" ht="22.5">
      <c r="A502" s="100" t="s">
        <v>99</v>
      </c>
      <c r="B502" s="101" t="s">
        <v>12</v>
      </c>
      <c r="C502" s="108" t="s">
        <v>68</v>
      </c>
      <c r="D502" s="159" t="s">
        <v>100</v>
      </c>
      <c r="E502" s="160"/>
      <c r="F502" s="160"/>
      <c r="G502" s="161"/>
      <c r="H502" s="97">
        <v>-41300000</v>
      </c>
      <c r="I502" s="103">
        <v>-31300000</v>
      </c>
      <c r="J502" s="104">
        <v>-10000000</v>
      </c>
      <c r="K502" s="116" t="str">
        <f t="shared" si="10"/>
        <v>00001020000000000800</v>
      </c>
      <c r="L502" s="107" t="s">
        <v>101</v>
      </c>
    </row>
    <row r="503" spans="1:12" s="85" customFormat="1" ht="33.75">
      <c r="A503" s="78" t="s">
        <v>102</v>
      </c>
      <c r="B503" s="79" t="s">
        <v>12</v>
      </c>
      <c r="C503" s="122" t="s">
        <v>68</v>
      </c>
      <c r="D503" s="151" t="s">
        <v>103</v>
      </c>
      <c r="E503" s="152"/>
      <c r="F503" s="152"/>
      <c r="G503" s="153"/>
      <c r="H503" s="81">
        <v>50315800</v>
      </c>
      <c r="I503" s="82">
        <v>31300000</v>
      </c>
      <c r="J503" s="83">
        <f>IF(IF(H503="",0,H503)=0,0,(IF(H503&gt;0,IF(I503&gt;H503,0,H503-I503),IF(I503&gt;H503,H503-I503,0))))</f>
        <v>19015800</v>
      </c>
      <c r="K503" s="117" t="str">
        <f t="shared" si="10"/>
        <v>00001020000050000710</v>
      </c>
      <c r="L503" s="84" t="str">
        <f>C503&amp;D503&amp;G503</f>
        <v>00001020000050000710</v>
      </c>
    </row>
    <row r="504" spans="1:12" s="85" customFormat="1" ht="33.75">
      <c r="A504" s="78" t="s">
        <v>104</v>
      </c>
      <c r="B504" s="79" t="s">
        <v>12</v>
      </c>
      <c r="C504" s="122" t="s">
        <v>68</v>
      </c>
      <c r="D504" s="151" t="s">
        <v>105</v>
      </c>
      <c r="E504" s="152"/>
      <c r="F504" s="152"/>
      <c r="G504" s="153"/>
      <c r="H504" s="81">
        <v>-41300000</v>
      </c>
      <c r="I504" s="82">
        <v>-31300000</v>
      </c>
      <c r="J504" s="83">
        <f>IF(IF(H504="",0,H504)=0,0,(IF(H504&gt;0,IF(I504&gt;H504,0,H504-I504),IF(I504&gt;H504,H504-I504,0))))</f>
        <v>-10000000</v>
      </c>
      <c r="K504" s="117" t="str">
        <f t="shared" si="10"/>
        <v>00001020000050000810</v>
      </c>
      <c r="L504" s="84" t="str">
        <f>C504&amp;D504&amp;G504</f>
        <v>00001020000050000810</v>
      </c>
    </row>
    <row r="505" spans="1:12" ht="12.75">
      <c r="A505" s="100">
        <v>520</v>
      </c>
      <c r="B505" s="101" t="s">
        <v>12</v>
      </c>
      <c r="C505" s="108" t="s">
        <v>12</v>
      </c>
      <c r="D505" s="159" t="s">
        <v>106</v>
      </c>
      <c r="E505" s="160"/>
      <c r="F505" s="160"/>
      <c r="G505" s="161"/>
      <c r="H505" s="97">
        <v>-150000</v>
      </c>
      <c r="I505" s="103"/>
      <c r="J505" s="104">
        <v>-150000</v>
      </c>
      <c r="K505" s="116" t="str">
        <f t="shared" si="10"/>
        <v>52000000000000000000</v>
      </c>
      <c r="L505" s="107" t="s">
        <v>107</v>
      </c>
    </row>
    <row r="506" spans="1:12" ht="22.5">
      <c r="A506" s="100" t="s">
        <v>90</v>
      </c>
      <c r="B506" s="101" t="s">
        <v>12</v>
      </c>
      <c r="C506" s="108" t="s">
        <v>12</v>
      </c>
      <c r="D506" s="159" t="s">
        <v>91</v>
      </c>
      <c r="E506" s="160"/>
      <c r="F506" s="160"/>
      <c r="G506" s="161"/>
      <c r="H506" s="97">
        <v>-150000</v>
      </c>
      <c r="I506" s="103"/>
      <c r="J506" s="104">
        <v>-150000</v>
      </c>
      <c r="K506" s="116" t="str">
        <f t="shared" si="10"/>
        <v>52001000000000000000</v>
      </c>
      <c r="L506" s="107" t="s">
        <v>108</v>
      </c>
    </row>
    <row r="507" spans="1:12" ht="22.5">
      <c r="A507" s="100" t="s">
        <v>109</v>
      </c>
      <c r="B507" s="101" t="s">
        <v>12</v>
      </c>
      <c r="C507" s="108" t="s">
        <v>12</v>
      </c>
      <c r="D507" s="159" t="s">
        <v>110</v>
      </c>
      <c r="E507" s="160"/>
      <c r="F507" s="160"/>
      <c r="G507" s="161"/>
      <c r="H507" s="97">
        <v>-150000</v>
      </c>
      <c r="I507" s="103"/>
      <c r="J507" s="104">
        <v>-150000</v>
      </c>
      <c r="K507" s="116" t="str">
        <f t="shared" si="10"/>
        <v>52001030000000000000</v>
      </c>
      <c r="L507" s="107" t="s">
        <v>111</v>
      </c>
    </row>
    <row r="508" spans="1:12" ht="33.75">
      <c r="A508" s="100" t="s">
        <v>112</v>
      </c>
      <c r="B508" s="101" t="s">
        <v>12</v>
      </c>
      <c r="C508" s="108" t="s">
        <v>12</v>
      </c>
      <c r="D508" s="159" t="s">
        <v>113</v>
      </c>
      <c r="E508" s="160"/>
      <c r="F508" s="160"/>
      <c r="G508" s="161"/>
      <c r="H508" s="97">
        <v>-150000</v>
      </c>
      <c r="I508" s="103"/>
      <c r="J508" s="104">
        <v>-150000</v>
      </c>
      <c r="K508" s="116" t="str">
        <f t="shared" si="10"/>
        <v>52001030100000000000</v>
      </c>
      <c r="L508" s="107" t="s">
        <v>114</v>
      </c>
    </row>
    <row r="509" spans="1:12" ht="33.75">
      <c r="A509" s="100" t="s">
        <v>115</v>
      </c>
      <c r="B509" s="101" t="s">
        <v>12</v>
      </c>
      <c r="C509" s="108" t="s">
        <v>12</v>
      </c>
      <c r="D509" s="159" t="s">
        <v>116</v>
      </c>
      <c r="E509" s="160"/>
      <c r="F509" s="160"/>
      <c r="G509" s="161"/>
      <c r="H509" s="97">
        <v>-150000</v>
      </c>
      <c r="I509" s="103"/>
      <c r="J509" s="104">
        <v>-150000</v>
      </c>
      <c r="K509" s="116" t="str">
        <f t="shared" si="10"/>
        <v>52001030100000000800</v>
      </c>
      <c r="L509" s="107" t="s">
        <v>117</v>
      </c>
    </row>
    <row r="510" spans="1:12" s="85" customFormat="1" ht="33.75">
      <c r="A510" s="78" t="s">
        <v>118</v>
      </c>
      <c r="B510" s="79" t="s">
        <v>12</v>
      </c>
      <c r="C510" s="122" t="s">
        <v>12</v>
      </c>
      <c r="D510" s="151" t="s">
        <v>119</v>
      </c>
      <c r="E510" s="152"/>
      <c r="F510" s="152"/>
      <c r="G510" s="153"/>
      <c r="H510" s="81">
        <v>-150000</v>
      </c>
      <c r="I510" s="82"/>
      <c r="J510" s="83">
        <f>IF(IF(H510="",0,H510)=0,0,(IF(H510&gt;0,IF(I510&gt;H510,0,H510-I510),IF(I510&gt;H510,H510-I510,0))))</f>
        <v>-150000</v>
      </c>
      <c r="K510" s="117" t="str">
        <f t="shared" si="10"/>
        <v>52001030100050000810</v>
      </c>
      <c r="L510" s="84" t="str">
        <f>C510&amp;D510&amp;G510</f>
        <v>52001030100050000810</v>
      </c>
    </row>
    <row r="511" spans="1:11" ht="12.75" customHeight="1" hidden="1">
      <c r="A511" s="76"/>
      <c r="B511" s="17"/>
      <c r="C511" s="14"/>
      <c r="D511" s="14"/>
      <c r="E511" s="14"/>
      <c r="F511" s="14"/>
      <c r="G511" s="14"/>
      <c r="H511" s="34"/>
      <c r="I511" s="35"/>
      <c r="J511" s="55"/>
      <c r="K511" s="118"/>
    </row>
    <row r="512" spans="1:10" ht="12.75" customHeight="1">
      <c r="A512" s="74" t="s">
        <v>35</v>
      </c>
      <c r="B512" s="50" t="s">
        <v>13</v>
      </c>
      <c r="C512" s="196" t="s">
        <v>17</v>
      </c>
      <c r="D512" s="197"/>
      <c r="E512" s="197"/>
      <c r="F512" s="197"/>
      <c r="G512" s="198"/>
      <c r="H512" s="52">
        <v>0</v>
      </c>
      <c r="I512" s="52">
        <v>0</v>
      </c>
      <c r="J512" s="91">
        <v>0</v>
      </c>
    </row>
    <row r="513" spans="1:10" ht="12.75" customHeight="1">
      <c r="A513" s="75" t="s">
        <v>10</v>
      </c>
      <c r="B513" s="50"/>
      <c r="C513" s="196"/>
      <c r="D513" s="197"/>
      <c r="E513" s="197"/>
      <c r="F513" s="197"/>
      <c r="G513" s="198"/>
      <c r="H513" s="62"/>
      <c r="I513" s="63"/>
      <c r="J513" s="64"/>
    </row>
    <row r="514" spans="1:12" ht="12.75" customHeight="1" hidden="1">
      <c r="A514" s="132"/>
      <c r="B514" s="133" t="s">
        <v>13</v>
      </c>
      <c r="C514" s="134"/>
      <c r="D514" s="207"/>
      <c r="E514" s="208"/>
      <c r="F514" s="208"/>
      <c r="G514" s="209"/>
      <c r="H514" s="135"/>
      <c r="I514" s="136"/>
      <c r="J514" s="137"/>
      <c r="K514" s="138">
        <f>C514&amp;D514&amp;G514</f>
      </c>
      <c r="L514" s="139"/>
    </row>
    <row r="515" spans="1:12" s="85" customFormat="1" ht="12.75">
      <c r="A515" s="140"/>
      <c r="B515" s="141" t="s">
        <v>13</v>
      </c>
      <c r="C515" s="142"/>
      <c r="D515" s="210"/>
      <c r="E515" s="210"/>
      <c r="F515" s="210"/>
      <c r="G515" s="211"/>
      <c r="H515" s="143"/>
      <c r="I515" s="144"/>
      <c r="J515" s="145">
        <f>IF(IF(H515="",0,H515)=0,0,(IF(H515&gt;0,IF(I515&gt;H515,0,H515-I515),IF(I515&gt;H515,H515-I515,0))))</f>
        <v>0</v>
      </c>
      <c r="K515" s="146">
        <f>C515&amp;D515&amp;G515</f>
      </c>
      <c r="L515" s="147">
        <f>C515&amp;D515&amp;G515</f>
      </c>
    </row>
    <row r="516" spans="1:11" ht="12.75" customHeight="1" hidden="1">
      <c r="A516" s="76"/>
      <c r="B516" s="16"/>
      <c r="C516" s="14"/>
      <c r="D516" s="14"/>
      <c r="E516" s="14"/>
      <c r="F516" s="14"/>
      <c r="G516" s="14"/>
      <c r="H516" s="34"/>
      <c r="I516" s="35"/>
      <c r="J516" s="55"/>
      <c r="K516" s="118"/>
    </row>
    <row r="517" spans="1:10" ht="12.75" customHeight="1">
      <c r="A517" s="74" t="s">
        <v>16</v>
      </c>
      <c r="B517" s="50" t="s">
        <v>9</v>
      </c>
      <c r="C517" s="201" t="s">
        <v>53</v>
      </c>
      <c r="D517" s="202"/>
      <c r="E517" s="202"/>
      <c r="F517" s="202"/>
      <c r="G517" s="203"/>
      <c r="H517" s="52">
        <v>11107778.12</v>
      </c>
      <c r="I517" s="52">
        <v>-8251546.37</v>
      </c>
      <c r="J517" s="92">
        <f>IF(IF(H517="",0,H517)=0,0,(IF(H517&gt;0,IF(I517&gt;H517,0,H517-I517),IF(I517&gt;H517,H517-I517,0))))</f>
        <v>19359324.49</v>
      </c>
    </row>
    <row r="518" spans="1:10" ht="22.5">
      <c r="A518" s="74" t="s">
        <v>54</v>
      </c>
      <c r="B518" s="50" t="s">
        <v>9</v>
      </c>
      <c r="C518" s="201" t="s">
        <v>55</v>
      </c>
      <c r="D518" s="202"/>
      <c r="E518" s="202"/>
      <c r="F518" s="202"/>
      <c r="G518" s="203"/>
      <c r="H518" s="52">
        <v>11107778.12</v>
      </c>
      <c r="I518" s="52">
        <v>-8251546.37</v>
      </c>
      <c r="J518" s="92">
        <f>IF(IF(H518="",0,H518)=0,0,(IF(H518&gt;0,IF(I518&gt;H518,0,H518-I518),IF(I518&gt;H518,H518-I518,0))))</f>
        <v>19359324.49</v>
      </c>
    </row>
    <row r="519" spans="1:10" ht="35.25" customHeight="1">
      <c r="A519" s="74" t="s">
        <v>57</v>
      </c>
      <c r="B519" s="50" t="s">
        <v>9</v>
      </c>
      <c r="C519" s="201" t="s">
        <v>56</v>
      </c>
      <c r="D519" s="202"/>
      <c r="E519" s="202"/>
      <c r="F519" s="202"/>
      <c r="G519" s="203"/>
      <c r="H519" s="52">
        <v>0</v>
      </c>
      <c r="I519" s="52">
        <v>0</v>
      </c>
      <c r="J519" s="92">
        <f>IF(IF(H519="",0,H519)=0,0,(IF(H519&gt;0,IF(I519&gt;H519,0,H519-I519),IF(I519&gt;H519,H519-I519,0))))</f>
        <v>0</v>
      </c>
    </row>
    <row r="520" spans="1:12" ht="12.75">
      <c r="A520" s="109" t="s">
        <v>80</v>
      </c>
      <c r="B520" s="110" t="s">
        <v>14</v>
      </c>
      <c r="C520" s="108" t="s">
        <v>68</v>
      </c>
      <c r="D520" s="159" t="s">
        <v>79</v>
      </c>
      <c r="E520" s="160"/>
      <c r="F520" s="160"/>
      <c r="G520" s="161"/>
      <c r="H520" s="97">
        <v>-572344199.67</v>
      </c>
      <c r="I520" s="97">
        <v>-395781824.56</v>
      </c>
      <c r="J520" s="112" t="s">
        <v>58</v>
      </c>
      <c r="K520" s="107" t="str">
        <f aca="true" t="shared" si="11" ref="K520:K527">C520&amp;D520&amp;G520</f>
        <v>00001050000000000500</v>
      </c>
      <c r="L520" s="107" t="s">
        <v>81</v>
      </c>
    </row>
    <row r="521" spans="1:12" ht="12.75">
      <c r="A521" s="109" t="s">
        <v>83</v>
      </c>
      <c r="B521" s="110" t="s">
        <v>14</v>
      </c>
      <c r="C521" s="108" t="s">
        <v>68</v>
      </c>
      <c r="D521" s="159" t="s">
        <v>82</v>
      </c>
      <c r="E521" s="160"/>
      <c r="F521" s="160"/>
      <c r="G521" s="161"/>
      <c r="H521" s="97">
        <v>-572344199.67</v>
      </c>
      <c r="I521" s="97">
        <v>-395781824.56</v>
      </c>
      <c r="J521" s="112" t="s">
        <v>58</v>
      </c>
      <c r="K521" s="107" t="str">
        <f t="shared" si="11"/>
        <v>00001050200000000500</v>
      </c>
      <c r="L521" s="107" t="s">
        <v>84</v>
      </c>
    </row>
    <row r="522" spans="1:12" ht="22.5">
      <c r="A522" s="109" t="s">
        <v>86</v>
      </c>
      <c r="B522" s="110" t="s">
        <v>14</v>
      </c>
      <c r="C522" s="108" t="s">
        <v>68</v>
      </c>
      <c r="D522" s="159" t="s">
        <v>85</v>
      </c>
      <c r="E522" s="160"/>
      <c r="F522" s="160"/>
      <c r="G522" s="161"/>
      <c r="H522" s="97">
        <v>-572344199.67</v>
      </c>
      <c r="I522" s="97">
        <v>-395781824.56</v>
      </c>
      <c r="J522" s="112" t="s">
        <v>58</v>
      </c>
      <c r="K522" s="107" t="str">
        <f t="shared" si="11"/>
        <v>00001050201000000510</v>
      </c>
      <c r="L522" s="107" t="s">
        <v>87</v>
      </c>
    </row>
    <row r="523" spans="1:12" ht="22.5">
      <c r="A523" s="95" t="s">
        <v>89</v>
      </c>
      <c r="B523" s="111" t="s">
        <v>14</v>
      </c>
      <c r="C523" s="124" t="s">
        <v>68</v>
      </c>
      <c r="D523" s="162" t="s">
        <v>88</v>
      </c>
      <c r="E523" s="162"/>
      <c r="F523" s="162"/>
      <c r="G523" s="163"/>
      <c r="H523" s="77">
        <v>-572344199.67</v>
      </c>
      <c r="I523" s="77">
        <v>-395781824.56</v>
      </c>
      <c r="J523" s="65" t="s">
        <v>17</v>
      </c>
      <c r="K523" s="107" t="str">
        <f t="shared" si="11"/>
        <v>00001050201050000510</v>
      </c>
      <c r="L523" s="4" t="str">
        <f>C523&amp;D523&amp;G523</f>
        <v>00001050201050000510</v>
      </c>
    </row>
    <row r="524" spans="1:12" ht="12.75">
      <c r="A524" s="109" t="s">
        <v>67</v>
      </c>
      <c r="B524" s="110" t="s">
        <v>15</v>
      </c>
      <c r="C524" s="108" t="s">
        <v>68</v>
      </c>
      <c r="D524" s="159" t="s">
        <v>69</v>
      </c>
      <c r="E524" s="160"/>
      <c r="F524" s="160"/>
      <c r="G524" s="161"/>
      <c r="H524" s="97">
        <v>583451977.79</v>
      </c>
      <c r="I524" s="97">
        <v>387530278.19</v>
      </c>
      <c r="J524" s="112" t="s">
        <v>58</v>
      </c>
      <c r="K524" s="107" t="str">
        <f t="shared" si="11"/>
        <v>00001050000000000600</v>
      </c>
      <c r="L524" s="107" t="s">
        <v>70</v>
      </c>
    </row>
    <row r="525" spans="1:12" ht="12.75">
      <c r="A525" s="109" t="s">
        <v>71</v>
      </c>
      <c r="B525" s="110" t="s">
        <v>15</v>
      </c>
      <c r="C525" s="108" t="s">
        <v>68</v>
      </c>
      <c r="D525" s="159" t="s">
        <v>72</v>
      </c>
      <c r="E525" s="160"/>
      <c r="F525" s="160"/>
      <c r="G525" s="161"/>
      <c r="H525" s="97">
        <v>583451977.79</v>
      </c>
      <c r="I525" s="97">
        <v>387530278.19</v>
      </c>
      <c r="J525" s="112" t="s">
        <v>58</v>
      </c>
      <c r="K525" s="107" t="str">
        <f t="shared" si="11"/>
        <v>00001050200000000600</v>
      </c>
      <c r="L525" s="107" t="s">
        <v>73</v>
      </c>
    </row>
    <row r="526" spans="1:12" ht="22.5">
      <c r="A526" s="109" t="s">
        <v>74</v>
      </c>
      <c r="B526" s="110" t="s">
        <v>15</v>
      </c>
      <c r="C526" s="108" t="s">
        <v>68</v>
      </c>
      <c r="D526" s="159" t="s">
        <v>75</v>
      </c>
      <c r="E526" s="160"/>
      <c r="F526" s="160"/>
      <c r="G526" s="161"/>
      <c r="H526" s="97">
        <v>583451977.79</v>
      </c>
      <c r="I526" s="97">
        <v>387530278.19</v>
      </c>
      <c r="J526" s="112" t="s">
        <v>58</v>
      </c>
      <c r="K526" s="107" t="str">
        <f t="shared" si="11"/>
        <v>00001050201000000610</v>
      </c>
      <c r="L526" s="107" t="s">
        <v>76</v>
      </c>
    </row>
    <row r="527" spans="1:12" ht="22.5">
      <c r="A527" s="96" t="s">
        <v>77</v>
      </c>
      <c r="B527" s="111" t="s">
        <v>15</v>
      </c>
      <c r="C527" s="124" t="s">
        <v>68</v>
      </c>
      <c r="D527" s="162" t="s">
        <v>78</v>
      </c>
      <c r="E527" s="162"/>
      <c r="F527" s="162"/>
      <c r="G527" s="163"/>
      <c r="H527" s="98">
        <v>583451977.79</v>
      </c>
      <c r="I527" s="98">
        <v>387530278.19</v>
      </c>
      <c r="J527" s="99" t="s">
        <v>17</v>
      </c>
      <c r="K527" s="106" t="str">
        <f t="shared" si="11"/>
        <v>00001050201050000610</v>
      </c>
      <c r="L527" s="4" t="str">
        <f>C527&amp;D527&amp;G527</f>
        <v>00001050201050000610</v>
      </c>
    </row>
    <row r="528" spans="1:11" ht="12.75">
      <c r="A528" s="26"/>
      <c r="B528" s="29"/>
      <c r="C528" s="22"/>
      <c r="D528" s="22"/>
      <c r="E528" s="22"/>
      <c r="F528" s="22"/>
      <c r="G528" s="22"/>
      <c r="H528" s="22"/>
      <c r="I528" s="22"/>
      <c r="J528" s="22"/>
      <c r="K528" s="22"/>
    </row>
    <row r="529" spans="1:12" ht="12.75">
      <c r="A529" s="26"/>
      <c r="B529" s="29"/>
      <c r="C529" s="22"/>
      <c r="D529" s="22"/>
      <c r="E529" s="22"/>
      <c r="F529" s="22"/>
      <c r="G529" s="22"/>
      <c r="H529" s="22"/>
      <c r="I529" s="22"/>
      <c r="J529" s="22"/>
      <c r="K529" s="94"/>
      <c r="L529" s="94"/>
    </row>
    <row r="530" spans="1:12" ht="21.75" customHeight="1">
      <c r="A530" s="24" t="s">
        <v>48</v>
      </c>
      <c r="B530" s="199"/>
      <c r="C530" s="199"/>
      <c r="D530" s="199"/>
      <c r="E530" s="29"/>
      <c r="F530" s="29"/>
      <c r="G530" s="22"/>
      <c r="H530" s="68" t="s">
        <v>50</v>
      </c>
      <c r="I530" s="67"/>
      <c r="J530" s="67"/>
      <c r="K530" s="94"/>
      <c r="L530" s="94"/>
    </row>
    <row r="531" spans="1:12" ht="12.75">
      <c r="A531" s="3" t="s">
        <v>46</v>
      </c>
      <c r="B531" s="195" t="s">
        <v>47</v>
      </c>
      <c r="C531" s="195"/>
      <c r="D531" s="195"/>
      <c r="E531" s="29"/>
      <c r="F531" s="29"/>
      <c r="G531" s="22"/>
      <c r="H531" s="22"/>
      <c r="I531" s="69" t="s">
        <v>51</v>
      </c>
      <c r="J531" s="29" t="s">
        <v>47</v>
      </c>
      <c r="K531" s="94"/>
      <c r="L531" s="94"/>
    </row>
    <row r="532" spans="1:12" ht="12.75">
      <c r="A532" s="3"/>
      <c r="B532" s="29"/>
      <c r="C532" s="22"/>
      <c r="D532" s="22"/>
      <c r="E532" s="22"/>
      <c r="F532" s="22"/>
      <c r="G532" s="22"/>
      <c r="H532" s="22"/>
      <c r="I532" s="22"/>
      <c r="J532" s="22"/>
      <c r="K532" s="94"/>
      <c r="L532" s="94"/>
    </row>
    <row r="533" spans="1:12" ht="21.75" customHeight="1">
      <c r="A533" s="3" t="s">
        <v>49</v>
      </c>
      <c r="B533" s="200"/>
      <c r="C533" s="200"/>
      <c r="D533" s="200"/>
      <c r="E533" s="121"/>
      <c r="F533" s="121"/>
      <c r="G533" s="22"/>
      <c r="H533" s="22"/>
      <c r="I533" s="22"/>
      <c r="J533" s="22"/>
      <c r="K533" s="94"/>
      <c r="L533" s="94"/>
    </row>
    <row r="534" spans="1:12" ht="12.75">
      <c r="A534" s="3" t="s">
        <v>46</v>
      </c>
      <c r="B534" s="195" t="s">
        <v>47</v>
      </c>
      <c r="C534" s="195"/>
      <c r="D534" s="195"/>
      <c r="E534" s="29"/>
      <c r="F534" s="29"/>
      <c r="G534" s="22"/>
      <c r="H534" s="22"/>
      <c r="I534" s="22"/>
      <c r="J534" s="22"/>
      <c r="K534" s="94"/>
      <c r="L534" s="94"/>
    </row>
    <row r="535" spans="1:12" ht="12.75">
      <c r="A535" s="3"/>
      <c r="B535" s="29"/>
      <c r="C535" s="22"/>
      <c r="D535" s="22"/>
      <c r="E535" s="22"/>
      <c r="F535" s="22"/>
      <c r="G535" s="22"/>
      <c r="H535" s="22"/>
      <c r="I535" s="22"/>
      <c r="J535" s="22"/>
      <c r="K535" s="94"/>
      <c r="L535" s="94"/>
    </row>
    <row r="536" spans="1:12" ht="12.75">
      <c r="A536" s="3" t="s">
        <v>31</v>
      </c>
      <c r="B536" s="29"/>
      <c r="C536" s="22"/>
      <c r="D536" s="22"/>
      <c r="E536" s="22"/>
      <c r="F536" s="22"/>
      <c r="G536" s="22"/>
      <c r="H536" s="22"/>
      <c r="I536" s="22"/>
      <c r="J536" s="22"/>
      <c r="K536" s="94"/>
      <c r="L536" s="94"/>
    </row>
    <row r="537" spans="1:12" ht="12.75">
      <c r="A537" s="26"/>
      <c r="B537" s="29"/>
      <c r="C537" s="22"/>
      <c r="D537" s="22"/>
      <c r="E537" s="22"/>
      <c r="F537" s="22"/>
      <c r="G537" s="22"/>
      <c r="H537" s="22"/>
      <c r="I537" s="22"/>
      <c r="J537" s="22"/>
      <c r="K537" s="94"/>
      <c r="L537" s="94"/>
    </row>
    <row r="538" spans="11:12" ht="12.75">
      <c r="K538" s="94"/>
      <c r="L538" s="94"/>
    </row>
    <row r="539" spans="11:12" ht="12.75">
      <c r="K539" s="94"/>
      <c r="L539" s="94"/>
    </row>
    <row r="540" spans="11:12" ht="12.75">
      <c r="K540" s="94"/>
      <c r="L540" s="94"/>
    </row>
    <row r="541" spans="11:12" ht="12.75">
      <c r="K541" s="94"/>
      <c r="L541" s="94"/>
    </row>
    <row r="542" spans="11:12" ht="12.75">
      <c r="K542" s="94"/>
      <c r="L542" s="94"/>
    </row>
    <row r="543" spans="11:12" ht="12.75">
      <c r="K543" s="94"/>
      <c r="L543" s="94"/>
    </row>
  </sheetData>
  <sheetProtection/>
  <mergeCells count="527">
    <mergeCell ref="D526:G526"/>
    <mergeCell ref="D527:G527"/>
    <mergeCell ref="D510:G510"/>
    <mergeCell ref="J178:J180"/>
    <mergeCell ref="I178:I180"/>
    <mergeCell ref="A178:A180"/>
    <mergeCell ref="C182:G182"/>
    <mergeCell ref="C178:G180"/>
    <mergeCell ref="E184:F184"/>
    <mergeCell ref="I491:I493"/>
    <mergeCell ref="C487:G487"/>
    <mergeCell ref="B534:D534"/>
    <mergeCell ref="C498:G498"/>
    <mergeCell ref="C512:G512"/>
    <mergeCell ref="C513:G513"/>
    <mergeCell ref="B530:D530"/>
    <mergeCell ref="B533:D533"/>
    <mergeCell ref="C517:G517"/>
    <mergeCell ref="C519:G519"/>
    <mergeCell ref="H491:H493"/>
    <mergeCell ref="C491:G493"/>
    <mergeCell ref="C494:G494"/>
    <mergeCell ref="C495:G495"/>
    <mergeCell ref="C496:G496"/>
    <mergeCell ref="B531:D531"/>
    <mergeCell ref="C518:G518"/>
    <mergeCell ref="D520:G520"/>
    <mergeCell ref="A491:A493"/>
    <mergeCell ref="B491:B493"/>
    <mergeCell ref="J491:J49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181:G181"/>
    <mergeCell ref="A489:J489"/>
    <mergeCell ref="C183:G183"/>
    <mergeCell ref="H178:H180"/>
    <mergeCell ref="B178:B180"/>
    <mergeCell ref="A176:J176"/>
    <mergeCell ref="C497:G497"/>
    <mergeCell ref="D524:G524"/>
    <mergeCell ref="D525:G525"/>
    <mergeCell ref="D522:G522"/>
    <mergeCell ref="D523:G523"/>
    <mergeCell ref="D499:G499"/>
    <mergeCell ref="D500:G500"/>
    <mergeCell ref="D501:G501"/>
    <mergeCell ref="D502:G502"/>
    <mergeCell ref="D503:G503"/>
    <mergeCell ref="D504:G504"/>
    <mergeCell ref="D505:G505"/>
    <mergeCell ref="D506:G506"/>
    <mergeCell ref="D507:G507"/>
    <mergeCell ref="D521:G521"/>
    <mergeCell ref="D514:G514"/>
    <mergeCell ref="D509:G509"/>
    <mergeCell ref="D515:G515"/>
    <mergeCell ref="D508:G508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E330:F330"/>
    <mergeCell ref="E331:F331"/>
    <mergeCell ref="E332:F332"/>
    <mergeCell ref="E333:F333"/>
    <mergeCell ref="E334:F334"/>
    <mergeCell ref="E325:F325"/>
    <mergeCell ref="E326:F326"/>
    <mergeCell ref="E327:F327"/>
    <mergeCell ref="E328:F328"/>
    <mergeCell ref="E329:F329"/>
    <mergeCell ref="E340:F340"/>
    <mergeCell ref="E341:F341"/>
    <mergeCell ref="E342:F342"/>
    <mergeCell ref="E343:F343"/>
    <mergeCell ref="E344:F344"/>
    <mergeCell ref="E335:F335"/>
    <mergeCell ref="E336:F336"/>
    <mergeCell ref="E337:F337"/>
    <mergeCell ref="E338:F338"/>
    <mergeCell ref="E339:F339"/>
    <mergeCell ref="E350:F350"/>
    <mergeCell ref="E351:F351"/>
    <mergeCell ref="E352:F352"/>
    <mergeCell ref="E353:F353"/>
    <mergeCell ref="E354:F354"/>
    <mergeCell ref="E345:F345"/>
    <mergeCell ref="E346:F346"/>
    <mergeCell ref="E347:F347"/>
    <mergeCell ref="E348:F348"/>
    <mergeCell ref="E349:F349"/>
    <mergeCell ref="E360:F360"/>
    <mergeCell ref="E361:F361"/>
    <mergeCell ref="E362:F362"/>
    <mergeCell ref="E363:F363"/>
    <mergeCell ref="E364:F364"/>
    <mergeCell ref="E355:F355"/>
    <mergeCell ref="E356:F356"/>
    <mergeCell ref="E357:F357"/>
    <mergeCell ref="E358:F358"/>
    <mergeCell ref="E359:F359"/>
    <mergeCell ref="E370:F370"/>
    <mergeCell ref="E371:F371"/>
    <mergeCell ref="E372:F372"/>
    <mergeCell ref="E373:F373"/>
    <mergeCell ref="E374:F374"/>
    <mergeCell ref="E365:F365"/>
    <mergeCell ref="E366:F366"/>
    <mergeCell ref="E367:F367"/>
    <mergeCell ref="E368:F368"/>
    <mergeCell ref="E369:F369"/>
    <mergeCell ref="E380:F380"/>
    <mergeCell ref="E381:F381"/>
    <mergeCell ref="E382:F382"/>
    <mergeCell ref="E383:F383"/>
    <mergeCell ref="E384:F384"/>
    <mergeCell ref="E375:F375"/>
    <mergeCell ref="E376:F376"/>
    <mergeCell ref="E377:F377"/>
    <mergeCell ref="E378:F378"/>
    <mergeCell ref="E379:F379"/>
    <mergeCell ref="E390:F390"/>
    <mergeCell ref="E391:F391"/>
    <mergeCell ref="E392:F392"/>
    <mergeCell ref="E393:F393"/>
    <mergeCell ref="E394:F394"/>
    <mergeCell ref="E385:F385"/>
    <mergeCell ref="E386:F386"/>
    <mergeCell ref="E387:F387"/>
    <mergeCell ref="E388:F388"/>
    <mergeCell ref="E389:F389"/>
    <mergeCell ref="E400:F400"/>
    <mergeCell ref="E401:F401"/>
    <mergeCell ref="E402:F402"/>
    <mergeCell ref="E403:F403"/>
    <mergeCell ref="E404:F404"/>
    <mergeCell ref="E395:F395"/>
    <mergeCell ref="E396:F396"/>
    <mergeCell ref="E397:F397"/>
    <mergeCell ref="E398:F398"/>
    <mergeCell ref="E399:F399"/>
    <mergeCell ref="E410:F410"/>
    <mergeCell ref="E411:F411"/>
    <mergeCell ref="E412:F412"/>
    <mergeCell ref="E413:F413"/>
    <mergeCell ref="E414:F414"/>
    <mergeCell ref="E405:F405"/>
    <mergeCell ref="E406:F406"/>
    <mergeCell ref="E407:F407"/>
    <mergeCell ref="E408:F408"/>
    <mergeCell ref="E409:F409"/>
    <mergeCell ref="E420:F420"/>
    <mergeCell ref="E421:F421"/>
    <mergeCell ref="E422:F422"/>
    <mergeCell ref="E423:F423"/>
    <mergeCell ref="E424:F424"/>
    <mergeCell ref="E415:F415"/>
    <mergeCell ref="E416:F416"/>
    <mergeCell ref="E417:F417"/>
    <mergeCell ref="E418:F418"/>
    <mergeCell ref="E419:F419"/>
    <mergeCell ref="E430:F430"/>
    <mergeCell ref="E431:F431"/>
    <mergeCell ref="E432:F432"/>
    <mergeCell ref="E433:F433"/>
    <mergeCell ref="E434:F434"/>
    <mergeCell ref="E425:F425"/>
    <mergeCell ref="E426:F426"/>
    <mergeCell ref="E427:F427"/>
    <mergeCell ref="E428:F428"/>
    <mergeCell ref="E429:F429"/>
    <mergeCell ref="E440:F440"/>
    <mergeCell ref="E441:F441"/>
    <mergeCell ref="E442:F442"/>
    <mergeCell ref="E443:F443"/>
    <mergeCell ref="E444:F444"/>
    <mergeCell ref="E435:F435"/>
    <mergeCell ref="E436:F436"/>
    <mergeCell ref="E437:F437"/>
    <mergeCell ref="E438:F438"/>
    <mergeCell ref="E439:F439"/>
    <mergeCell ref="E450:F450"/>
    <mergeCell ref="E451:F451"/>
    <mergeCell ref="E452:F452"/>
    <mergeCell ref="E453:F453"/>
    <mergeCell ref="E454:F454"/>
    <mergeCell ref="E445:F445"/>
    <mergeCell ref="E446:F446"/>
    <mergeCell ref="E447:F447"/>
    <mergeCell ref="E448:F448"/>
    <mergeCell ref="E449:F449"/>
    <mergeCell ref="E484:F484"/>
    <mergeCell ref="E475:F475"/>
    <mergeCell ref="E476:F476"/>
    <mergeCell ref="E477:F477"/>
    <mergeCell ref="E478:F478"/>
    <mergeCell ref="E479:F479"/>
    <mergeCell ref="E470:F470"/>
    <mergeCell ref="E471:F471"/>
    <mergeCell ref="E472:F472"/>
    <mergeCell ref="E473:F473"/>
    <mergeCell ref="E474:F474"/>
    <mergeCell ref="D17:G17"/>
    <mergeCell ref="D18:G18"/>
    <mergeCell ref="D19:G19"/>
    <mergeCell ref="D20:G20"/>
    <mergeCell ref="D21:G21"/>
    <mergeCell ref="E480:F480"/>
    <mergeCell ref="E481:F481"/>
    <mergeCell ref="E482:F482"/>
    <mergeCell ref="E483:F483"/>
    <mergeCell ref="E465:F465"/>
    <mergeCell ref="E466:F466"/>
    <mergeCell ref="E467:F467"/>
    <mergeCell ref="E468:F468"/>
    <mergeCell ref="E469:F469"/>
    <mergeCell ref="E460:F460"/>
    <mergeCell ref="E461:F461"/>
    <mergeCell ref="E462:F462"/>
    <mergeCell ref="E463:F463"/>
    <mergeCell ref="E464:F464"/>
    <mergeCell ref="E455:F455"/>
    <mergeCell ref="E456:F456"/>
    <mergeCell ref="E457:F457"/>
    <mergeCell ref="E458:F458"/>
    <mergeCell ref="E459:F459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77:G77"/>
    <mergeCell ref="D78:G78"/>
    <mergeCell ref="D79:G79"/>
    <mergeCell ref="D80:G80"/>
    <mergeCell ref="D81:G81"/>
    <mergeCell ref="D72:G72"/>
    <mergeCell ref="D73:G73"/>
    <mergeCell ref="D74:G74"/>
    <mergeCell ref="D75:G75"/>
    <mergeCell ref="D76:G76"/>
    <mergeCell ref="D87:G87"/>
    <mergeCell ref="D88:G88"/>
    <mergeCell ref="D89:G89"/>
    <mergeCell ref="D90:G90"/>
    <mergeCell ref="D91:G91"/>
    <mergeCell ref="D82:G82"/>
    <mergeCell ref="D83:G83"/>
    <mergeCell ref="D84:G84"/>
    <mergeCell ref="D85:G85"/>
    <mergeCell ref="D86:G86"/>
    <mergeCell ref="D97:G97"/>
    <mergeCell ref="D98:G98"/>
    <mergeCell ref="D99:G99"/>
    <mergeCell ref="D100:G100"/>
    <mergeCell ref="D101:G101"/>
    <mergeCell ref="D92:G92"/>
    <mergeCell ref="D93:G93"/>
    <mergeCell ref="D94:G94"/>
    <mergeCell ref="D95:G95"/>
    <mergeCell ref="D96:G96"/>
    <mergeCell ref="D107:G107"/>
    <mergeCell ref="D108:G108"/>
    <mergeCell ref="D109:G109"/>
    <mergeCell ref="D110:G110"/>
    <mergeCell ref="D111:G111"/>
    <mergeCell ref="D102:G102"/>
    <mergeCell ref="D103:G103"/>
    <mergeCell ref="D104:G104"/>
    <mergeCell ref="D105:G105"/>
    <mergeCell ref="D106:G106"/>
    <mergeCell ref="D117:G117"/>
    <mergeCell ref="D118:G118"/>
    <mergeCell ref="D119:G119"/>
    <mergeCell ref="D120:G120"/>
    <mergeCell ref="D121:G121"/>
    <mergeCell ref="D112:G112"/>
    <mergeCell ref="D113:G113"/>
    <mergeCell ref="D114:G114"/>
    <mergeCell ref="D115:G115"/>
    <mergeCell ref="D116:G116"/>
    <mergeCell ref="D127:G127"/>
    <mergeCell ref="D128:G128"/>
    <mergeCell ref="D129:G129"/>
    <mergeCell ref="D130:G130"/>
    <mergeCell ref="D131:G131"/>
    <mergeCell ref="D122:G122"/>
    <mergeCell ref="D123:G123"/>
    <mergeCell ref="D124:G124"/>
    <mergeCell ref="D125:G125"/>
    <mergeCell ref="D126:G126"/>
    <mergeCell ref="D137:G137"/>
    <mergeCell ref="D138:G138"/>
    <mergeCell ref="D139:G139"/>
    <mergeCell ref="D140:G140"/>
    <mergeCell ref="D141:G141"/>
    <mergeCell ref="D132:G132"/>
    <mergeCell ref="D133:G133"/>
    <mergeCell ref="D134:G134"/>
    <mergeCell ref="D135:G135"/>
    <mergeCell ref="D136:G136"/>
    <mergeCell ref="D147:G147"/>
    <mergeCell ref="D148:G148"/>
    <mergeCell ref="D149:G149"/>
    <mergeCell ref="D150:G150"/>
    <mergeCell ref="D151:G151"/>
    <mergeCell ref="D142:G142"/>
    <mergeCell ref="D143:G143"/>
    <mergeCell ref="D144:G144"/>
    <mergeCell ref="D145:G145"/>
    <mergeCell ref="D146:G146"/>
    <mergeCell ref="D157:G157"/>
    <mergeCell ref="D158:G158"/>
    <mergeCell ref="D159:G159"/>
    <mergeCell ref="D160:G160"/>
    <mergeCell ref="D161:G161"/>
    <mergeCell ref="D152:G152"/>
    <mergeCell ref="D153:G153"/>
    <mergeCell ref="D154:G154"/>
    <mergeCell ref="D155:G155"/>
    <mergeCell ref="D156:G156"/>
    <mergeCell ref="D172:G172"/>
    <mergeCell ref="D173:G173"/>
    <mergeCell ref="D167:G167"/>
    <mergeCell ref="D168:G168"/>
    <mergeCell ref="D169:G169"/>
    <mergeCell ref="D170:G170"/>
    <mergeCell ref="D171:G171"/>
    <mergeCell ref="D162:G162"/>
    <mergeCell ref="D163:G163"/>
    <mergeCell ref="D164:G164"/>
    <mergeCell ref="D165:G165"/>
    <mergeCell ref="D166:G16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174" max="255" man="1"/>
    <brk id="4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master</cp:lastModifiedBy>
  <dcterms:created xsi:type="dcterms:W3CDTF">2009-02-13T09:10:05Z</dcterms:created>
  <dcterms:modified xsi:type="dcterms:W3CDTF">2020-10-22T06:13:36Z</dcterms:modified>
  <cp:category/>
  <cp:version/>
  <cp:contentType/>
  <cp:contentStatus/>
</cp:coreProperties>
</file>