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<sst xmlns="http://schemas.openxmlformats.org/spreadsheetml/2006/main" count="2122" uniqueCount="701">
  <si>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</si>
  <si>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</si>
  <si>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</si>
  <si>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</si>
  <si>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</si>
  <si>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</si>
  <si>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</si>
  <si>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</si>
  <si>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</si>
  <si>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</si>
  <si>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</si>
  <si>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</si>
  <si>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</si>
  <si>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</si>
  <si>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</si>
  <si>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</si>
  <si>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</si>
  <si>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</si>
  <si>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</si>
  <si>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</si>
  <si>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</si>
  <si>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</si>
  <si>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</si>
  <si>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</si>
  <si>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</si>
  <si>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</si>
  <si>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</si>
  <si>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</si>
  <si>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</si>
  <si>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</si>
  <si>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</si>
  <si>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</si>
  <si>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</si>
  <si>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</si>
  <si>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</si>
  <si>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</si>
  <si>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</si>
  <si>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</si>
  <si>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</si>
  <si>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</si>
  <si>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</si>
  <si>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</si>
  <si>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</si>
  <si>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</si>
  <si>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</si>
  <si>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</si>
  <si>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</si>
  <si>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</si>
  <si>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</si>
  <si>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</si>
  <si>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</si>
  <si>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</si>
  <si>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</si>
  <si>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</si>
  <si>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</si>
  <si>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</si>
  <si>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</si>
  <si>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</si>
  <si>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</si>
  <si>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</si>
  <si>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</si>
  <si>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городского поселения</t>
  </si>
  <si>
    <t>01 января 2019 г.</t>
  </si>
  <si>
    <t>04035165</t>
  </si>
  <si>
    <t>492</t>
  </si>
  <si>
    <t>5313000858</t>
  </si>
  <si>
    <t>ГОД</t>
  </si>
  <si>
    <t>01.01.2019</t>
  </si>
  <si>
    <t>3</t>
  </si>
  <si>
    <t>49632101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</si>
  <si>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</si>
  <si>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</si>
  <si>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</si>
  <si>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</si>
  <si>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</si>
  <si>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</si>
  <si>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</si>
  <si>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</si>
  <si>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</si>
  <si>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</si>
  <si>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</si>
  <si>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</si>
  <si>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</si>
  <si>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</si>
  <si>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</si>
  <si>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</si>
  <si>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</si>
  <si>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</si>
  <si>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</si>
  <si>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</si>
  <si>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</si>
  <si>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</si>
  <si>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</si>
  <si>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00000000000000000</t>
  </si>
  <si>
    <t>i1_49200000000000000000</t>
  </si>
  <si>
    <t>ИСТОЧНИКИ ВНУТРЕННЕГО ФИНАНСИРОВАНИЯ ДЕФИЦИТОВ БЮДЖЕТОВ</t>
  </si>
  <si>
    <t>01000000000000000</t>
  </si>
  <si>
    <t>i2_49201000000000000000</t>
  </si>
  <si>
    <t>Кредиты кредитных организаций в валюте Российской Федерации</t>
  </si>
  <si>
    <t>01020000000000000</t>
  </si>
  <si>
    <t>i2_49201020000000000000</t>
  </si>
  <si>
    <t>Получение кредитов от кредитных организаций в валюте Российской Федерации</t>
  </si>
  <si>
    <t>01020000000000700</t>
  </si>
  <si>
    <t>i2_49201020000000000700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</si>
  <si>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</si>
  <si>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</si>
  <si>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i2_49201020000000000800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</si>
  <si>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</si>
  <si>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</si>
  <si>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Погашение бюджетами городских поселений кредитов от кредитных организаций в валюте Российской Федерации</t>
  </si>
  <si>
    <t>01020000130000810</t>
  </si>
  <si>
    <t>Бюджетные кредиты от других бюджетов бюджетной системы Российской Федерации</t>
  </si>
  <si>
    <t>01030000000000000</t>
  </si>
  <si>
    <t>i2_49201030000000000000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</si>
  <si>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</si>
  <si>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</si>
  <si>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i2_49201030100000000000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</si>
  <si>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</si>
  <si>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</si>
  <si>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i2_49201030100000000700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</si>
  <si>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</si>
  <si>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</si>
  <si>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i2_49201030100000000800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</si>
  <si>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</si>
  <si>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</si>
  <si>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</si>
  <si>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</si>
  <si>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334</t>
  </si>
  <si>
    <t>i1_33400000000000000000</t>
  </si>
  <si>
    <t>0000000000</t>
  </si>
  <si>
    <t>0000</t>
  </si>
  <si>
    <t>ОБЩЕГОСУДАРСТВЕННЫЕ ВОПРОСЫ</t>
  </si>
  <si>
    <t>i2_33401000000000000000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</si>
  <si>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</si>
  <si>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</si>
  <si>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i3_33401060000000000000</t>
  </si>
  <si>
    <t>0106</t>
  </si>
  <si>
    <t>Непрограммные направления расходов бюджета</t>
  </si>
  <si>
    <t>i4_33401069900000000000</t>
  </si>
  <si>
    <t>9900000000</t>
  </si>
  <si>
    <t>Межбюджетные трансферты на осуществление внешнего муниципального финансового контроля в соответствии с заключенными соглашениями</t>
  </si>
  <si>
    <t>i5_33401069900029000000</t>
  </si>
  <si>
    <t>9900029000</t>
  </si>
  <si>
    <t>Межбюджетные трансферты</t>
  </si>
  <si>
    <t>i6_33401069900029000500</t>
  </si>
  <si>
    <t>Иные межбюджетные трансферты</t>
  </si>
  <si>
    <t>540</t>
  </si>
  <si>
    <t>Резервные фонды</t>
  </si>
  <si>
    <t>i3_33401110000000000000</t>
  </si>
  <si>
    <t>0111</t>
  </si>
  <si>
    <t>i4_33401119900000000000</t>
  </si>
  <si>
    <t>Резервный фонд</t>
  </si>
  <si>
    <t>i5_33401119900023200000</t>
  </si>
  <si>
    <t>9900023200</t>
  </si>
  <si>
    <t>Иные бюджетные ассигнования</t>
  </si>
  <si>
    <t>i6_33401119900023200800</t>
  </si>
  <si>
    <t>800</t>
  </si>
  <si>
    <t>Резервные средства</t>
  </si>
  <si>
    <t>870</t>
  </si>
  <si>
    <t>Другие общегосударственные вопросы</t>
  </si>
  <si>
    <t>i3_33401130000000000000</t>
  </si>
  <si>
    <t>0113</t>
  </si>
  <si>
    <t>i5_33401131660072090000</t>
  </si>
  <si>
    <t>1660072090</t>
  </si>
  <si>
    <t>Закупка товаров, работ и услуг для обеспечения государственных (муниципальных) нужд</t>
  </si>
  <si>
    <t>i6_33401131660072090200</t>
  </si>
  <si>
    <t>Иные закупки товаров, работ и услуг для обеспечения государственных (муниципальных) нужд</t>
  </si>
  <si>
    <t>i6_33401131660072090240</t>
  </si>
  <si>
    <t>240</t>
  </si>
  <si>
    <t>Прочая закупка товаров, работ и услуг</t>
  </si>
  <si>
    <t>244</t>
  </si>
  <si>
    <t>i5_334011316600S2090000</t>
  </si>
  <si>
    <t>16600S2090</t>
  </si>
  <si>
    <t>i6_334011316600S2090200</t>
  </si>
  <si>
    <t>i6_334011316600S2090240</t>
  </si>
  <si>
    <t>i4_33401139900000000000</t>
  </si>
  <si>
    <t>Выполнение иных обязательств</t>
  </si>
  <si>
    <t>i5_33401139900023400000</t>
  </si>
  <si>
    <t>9900023400</t>
  </si>
  <si>
    <t>i6_33401139900023400200</t>
  </si>
  <si>
    <t>i6_33401139900023400240</t>
  </si>
  <si>
    <t>Выполнение других обязательств государства</t>
  </si>
  <si>
    <t>i5_33401139900024700000</t>
  </si>
  <si>
    <t>9900024700</t>
  </si>
  <si>
    <t>i6_33401139900024700800</t>
  </si>
  <si>
    <t>Исполнение судебных актов</t>
  </si>
  <si>
    <t>i6_33401139900024700830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</si>
  <si>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</si>
  <si>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</si>
  <si>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</si>
  <si>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</si>
  <si>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i6_33401139900024700850</t>
  </si>
  <si>
    <t>850</t>
  </si>
  <si>
    <t>Уплата иных платежей</t>
  </si>
  <si>
    <t>853</t>
  </si>
  <si>
    <t>Ведение похозяйственной книги</t>
  </si>
  <si>
    <t>i5_33401139900028600000</t>
  </si>
  <si>
    <t>9900028600</t>
  </si>
  <si>
    <t>i6_33401139900028600200</t>
  </si>
  <si>
    <t>i6_33401139900028600240</t>
  </si>
  <si>
    <t>НАЦИОНАЛЬНАЯ БЕЗОПАСНОСТЬ И ПРАВООХРАНИТЕЛЬНАЯ ДЕЯТЕЛЬНОСТЬ</t>
  </si>
  <si>
    <t>i2_33403000000000000000</t>
  </si>
  <si>
    <t>0300</t>
  </si>
  <si>
    <t>Обеспечение пожарной безопасности</t>
  </si>
  <si>
    <t>i3_33403100000000000000</t>
  </si>
  <si>
    <t>0310</t>
  </si>
  <si>
    <t>Муниципальная программа "Развитие территорий по обеспечению пожарной безопасности в Пестовском городском поселении на 2016-2020 годы"</t>
  </si>
  <si>
    <t>i4_33403102200000000000</t>
  </si>
  <si>
    <t>2200000000</t>
  </si>
  <si>
    <t>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</si>
  <si>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i5_33403102200024200000</t>
  </si>
  <si>
    <t>2200024200</t>
  </si>
  <si>
    <t>i6_33403102200024200200</t>
  </si>
  <si>
    <t>i6_33403102200024200240</t>
  </si>
  <si>
    <t>Другие вопросы в области национальной безопасности и правоохранительной деятельности</t>
  </si>
  <si>
    <t>i3_33403140000000000000</t>
  </si>
  <si>
    <t>0314</t>
  </si>
  <si>
    <t>i4_33403149900000000000</t>
  </si>
  <si>
    <t>i5_33403149900023400000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</si>
  <si>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</si>
  <si>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i6_33403149900023400100</t>
  </si>
  <si>
    <t>100</t>
  </si>
  <si>
    <t>Расходы на выплаты персоналу государственных (муниципальных) органов</t>
  </si>
  <si>
    <t>i6_33403149900023400120</t>
  </si>
  <si>
    <t>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</si>
  <si>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</si>
  <si>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</si>
  <si>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</si>
  <si>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i5_33403149900024200000</t>
  </si>
  <si>
    <t>9900024200</t>
  </si>
  <si>
    <t>i6_33403149900024200200</t>
  </si>
  <si>
    <t>i6_33403149900024200240</t>
  </si>
  <si>
    <t>НАЦИОНАЛЬНАЯ ЭКОНОМИКА</t>
  </si>
  <si>
    <t>i2_33404000000000000000</t>
  </si>
  <si>
    <t>0400</t>
  </si>
  <si>
    <t>Дорожное хозяйство (дорожные фонды)</t>
  </si>
  <si>
    <t>i3_33404090000000000000</t>
  </si>
  <si>
    <t>0409</t>
  </si>
  <si>
    <t xml:space="preserve">Муниципальная программа «Повышение безопасности дорожного движения в Пестовском муниципальном районе на 2015-2020 годы»
</t>
  </si>
  <si>
    <t>i4_33404091400000000000</t>
  </si>
  <si>
    <t>1400000000</t>
  </si>
  <si>
    <t>Мероприятия по повышению безопасности дорожного движения</t>
  </si>
  <si>
    <t>i5_33404091400026800000</t>
  </si>
  <si>
    <t>1400026800</t>
  </si>
  <si>
    <t>i6_33404091400026800200</t>
  </si>
  <si>
    <t>i6_33404091400026800240</t>
  </si>
  <si>
    <t xml:space="preserve">Муниципальная программа «Строительство, реконструкция, капитальный ремонт, ремонт и содержание автомобильных дорог общего пользования местного значения Пестовского муниципального района и Пестовского городского поселения на 2015-2020 годы»
</t>
  </si>
  <si>
    <t>i4_33404091500000000000</t>
  </si>
  <si>
    <t>1500000000</t>
  </si>
  <si>
    <t>Расходы по ремонту и содержанию автомобильных дорог</t>
  </si>
  <si>
    <t>i5_33404091500023900000</t>
  </si>
  <si>
    <t>1500023900</t>
  </si>
  <si>
    <t>i6_33404091500023900200</t>
  </si>
  <si>
    <t>i6_33404091500023900240</t>
  </si>
  <si>
    <t>Расходы по ремонту и содержанию автомобильных дорог, осуществляемые за счет остатков средств дорожных фондов прошлых лет</t>
  </si>
  <si>
    <t>i5_33404091500023910000</t>
  </si>
  <si>
    <t>1500023910</t>
  </si>
  <si>
    <t>i6_33404091500023910200</t>
  </si>
  <si>
    <t>i6_33404091500023910240</t>
  </si>
  <si>
    <t>Субсидия бюджетам городских и сельских поселений на формирование муниципальных дорожных фондов</t>
  </si>
  <si>
    <t>i5_33404091500071520000</t>
  </si>
  <si>
    <t>1500071520</t>
  </si>
  <si>
    <t>i6_33404091500071520200</t>
  </si>
  <si>
    <t>i6_33404091500071520240</t>
  </si>
  <si>
    <t>Субсидия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</si>
  <si>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i5_33404091500071540000</t>
  </si>
  <si>
    <t>1500071540</t>
  </si>
  <si>
    <t>i6_33404091500071540200</t>
  </si>
  <si>
    <t>i6_33404091500071540240</t>
  </si>
  <si>
    <t>Софинансирование субсидии городских поселений на формирование муниципальных дорожных фондов</t>
  </si>
  <si>
    <t>i5_334040915000S1520000</t>
  </si>
  <si>
    <t>15000S1520</t>
  </si>
  <si>
    <t>i6_334040915000S1520200</t>
  </si>
  <si>
    <t>i6_334040915000S1520240</t>
  </si>
  <si>
    <t>i5_334040915000S1540000</t>
  </si>
  <si>
    <t>15000S1540</t>
  </si>
  <si>
    <t>i6_334040915000S1540200</t>
  </si>
  <si>
    <t>i6_334040915000S1540240</t>
  </si>
  <si>
    <t>Другие вопросы в области национальной экономики</t>
  </si>
  <si>
    <t>i3_33404120000000000000</t>
  </si>
  <si>
    <t>0412</t>
  </si>
  <si>
    <t>i4_33404129900000000000</t>
  </si>
  <si>
    <t>Мероприятия по землеустройству и землепользованию</t>
  </si>
  <si>
    <t>i5_33404129900023700000</t>
  </si>
  <si>
    <t>9900023700</t>
  </si>
  <si>
    <t>i6_33404129900023700200</t>
  </si>
  <si>
    <t>i6_33404129900023700240</t>
  </si>
  <si>
    <t>ЖИЛИЩНО-КОММУНАЛЬНОЕ ХОЗЯЙСТВО</t>
  </si>
  <si>
    <t>i2_33405000000000000000</t>
  </si>
  <si>
    <t>0500</t>
  </si>
  <si>
    <t>Жилищное хозяйство</t>
  </si>
  <si>
    <t>i3_33405010000000000000</t>
  </si>
  <si>
    <t>0501</t>
  </si>
  <si>
    <t>i5_33405011710024400000</t>
  </si>
  <si>
    <t>1710024400</t>
  </si>
  <si>
    <t>i6_33405011710024400200</t>
  </si>
  <si>
    <t>i6_33405011710024400240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</si>
  <si>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</si>
  <si>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</si>
  <si>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i6_33405011710024400800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</si>
  <si>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</si>
  <si>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i6_33405011710024400810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</si>
  <si>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</si>
  <si>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</si>
  <si>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</si>
  <si>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i4_33405019900000000000</t>
  </si>
  <si>
    <t>Поддержка жилищного хозяйства (услуги по изготовлению технической документации, оценке строений)</t>
  </si>
  <si>
    <t>i5_33405019900024500000</t>
  </si>
  <si>
    <t>9900024500</t>
  </si>
  <si>
    <t>i6_33405019900024500200</t>
  </si>
  <si>
    <t>i6_33405019900024500240</t>
  </si>
  <si>
    <t>Взносы на капитальный ремонт муниципального жилого фонда в Региональный фонд капитального ремонта многоквартирных домов</t>
  </si>
  <si>
    <t>i5_33405019900028000000</t>
  </si>
  <si>
    <t>9900028000</t>
  </si>
  <si>
    <t>i6_33405019900028000200</t>
  </si>
  <si>
    <t>i6_33405019900028000240</t>
  </si>
  <si>
    <t>Расходы по содержанию муниципального имущества</t>
  </si>
  <si>
    <t>i5_33405019900028100000</t>
  </si>
  <si>
    <t>9900028100</t>
  </si>
  <si>
    <t>i6_33405019900028100200</t>
  </si>
  <si>
    <t>i6_33405019900028100240</t>
  </si>
  <si>
    <t>Коммунальное хозяйство</t>
  </si>
  <si>
    <t>i3_33405020000000000000</t>
  </si>
  <si>
    <t>0502</t>
  </si>
  <si>
    <t>Муниципальная программа "Капитальный ремонт муниципального жилищного фонда Пестовского городского поселения на 2015-2020 годы"</t>
  </si>
  <si>
    <t>i4_33405021700000000000</t>
  </si>
  <si>
    <t>1700000000</t>
  </si>
  <si>
    <t>подпрограмма "Энергосбережение"</t>
  </si>
  <si>
    <t>i4_33405021720000000000</t>
  </si>
  <si>
    <t>1720000000</t>
  </si>
  <si>
    <t>Мероприятия по энергосбережению</t>
  </si>
  <si>
    <t>i5_33405021720027100000</t>
  </si>
  <si>
    <t>1720027100</t>
  </si>
  <si>
    <t>i6_33405021720027100800</t>
  </si>
  <si>
    <t>i6_33405021720027100810</t>
  </si>
  <si>
    <t>i5_33405022300027150000</t>
  </si>
  <si>
    <t>2300027150</t>
  </si>
  <si>
    <t>i6_33405022300027150200</t>
  </si>
  <si>
    <t>i6_33405022300027150240</t>
  </si>
  <si>
    <t>i5_33405022300072370000</t>
  </si>
  <si>
    <t>2300072370</t>
  </si>
  <si>
    <t>Капитальные вложения в объекты государственной (муниципальной) собственности</t>
  </si>
  <si>
    <t>i6_33405022300072370400</t>
  </si>
  <si>
    <t>400</t>
  </si>
  <si>
    <t>Бюджетные инвестиции</t>
  </si>
  <si>
    <t>i6_33405022300072370410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</si>
  <si>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</si>
  <si>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</si>
  <si>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</si>
  <si>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i5_334050223000S2370000</t>
  </si>
  <si>
    <t>23000S2370</t>
  </si>
  <si>
    <t>i6_334050223000S2370400</t>
  </si>
  <si>
    <t>i6_334050223000S2370410</t>
  </si>
  <si>
    <t>i4_33405029900000000000</t>
  </si>
  <si>
    <t>Компенсация выпадающих доходов (возмещение убытков) организациям, предоставляющим населению услуги бани по тарифам, не обеспечивающим возмещение издержек</t>
  </si>
  <si>
    <t>i5_33405029900024600000</t>
  </si>
  <si>
    <t>9900024600</t>
  </si>
  <si>
    <t>i6_33405029900024600800</t>
  </si>
  <si>
    <t>i6_33405029900024600810</t>
  </si>
  <si>
    <t>i5_33405029900027250000</t>
  </si>
  <si>
    <t>9900027250</t>
  </si>
  <si>
    <t>i6_33405029900027250200</t>
  </si>
  <si>
    <t>i6_33405029900027250240</t>
  </si>
  <si>
    <t>Благоустройство</t>
  </si>
  <si>
    <t>i3_33405030000000000000</t>
  </si>
  <si>
    <t>0503</t>
  </si>
  <si>
    <t>Муниципальная программа "Благоустройство территории Пестовского городского поселения на 2015-2020 годы"</t>
  </si>
  <si>
    <t>i4_33405031600000000000</t>
  </si>
  <si>
    <t>1600000000</t>
  </si>
  <si>
    <t>Подпрограмма "Освещение улиц"</t>
  </si>
  <si>
    <t>i4_33405031610000000000</t>
  </si>
  <si>
    <t>1610000000</t>
  </si>
  <si>
    <t>Уличное освещение</t>
  </si>
  <si>
    <t>i5_33405031610025000000</t>
  </si>
  <si>
    <t>1610025000</t>
  </si>
  <si>
    <t>i6_33405031610025000200</t>
  </si>
  <si>
    <t>i6_33405031610025000240</t>
  </si>
  <si>
    <t>Техническое обслуживание и ремонт сетей уличного освещения</t>
  </si>
  <si>
    <t>i5_33405031610025100000</t>
  </si>
  <si>
    <t>1610025100</t>
  </si>
  <si>
    <t>i6_33405031610025100200</t>
  </si>
  <si>
    <t>i6_33405031610025100240</t>
  </si>
  <si>
    <t>Подпрограмма "Озеленение"</t>
  </si>
  <si>
    <t>i4_33405031620000000000</t>
  </si>
  <si>
    <t>1620000000</t>
  </si>
  <si>
    <t>Расходы по озеленению территории поселения</t>
  </si>
  <si>
    <t>i5_33405031620025400000</t>
  </si>
  <si>
    <t>1620025400</t>
  </si>
  <si>
    <t>i6_33405031620025400200</t>
  </si>
  <si>
    <t>i6_33405031620025400240</t>
  </si>
  <si>
    <t>Подпрограмма "Содержание и благоустройство гражданских кладбищ"</t>
  </si>
  <si>
    <t>i4_33405031630000000000</t>
  </si>
  <si>
    <t>1630000000</t>
  </si>
  <si>
    <t>Расходы по содержанию и благоустройству мест захоронения</t>
  </si>
  <si>
    <t>i5_33405031630025200000</t>
  </si>
  <si>
    <t>1630025200</t>
  </si>
  <si>
    <t>i6_33405031630025200200</t>
  </si>
  <si>
    <t>i6_33405031630025200240</t>
  </si>
  <si>
    <t>Подпрограмма "Прочие мероприятия по благоустройству"</t>
  </si>
  <si>
    <t>i4_33405031640000000000</t>
  </si>
  <si>
    <t>1640000000</t>
  </si>
  <si>
    <t>Расходы по благоустройству территории поселения</t>
  </si>
  <si>
    <t>i5_33405031640025300000</t>
  </si>
  <si>
    <t>1640025300</t>
  </si>
  <si>
    <t>i6_33405031640025300200</t>
  </si>
  <si>
    <t>i6_33405031640025300240</t>
  </si>
  <si>
    <t>Муниципальная программа "Формирование комфортной городской среды на 2018-2022 годы"</t>
  </si>
  <si>
    <t>i4_33405032400000000000</t>
  </si>
  <si>
    <t>2400000000</t>
  </si>
  <si>
    <t>Расходы по благоустройству дворовых территорий многоквартирных домов</t>
  </si>
  <si>
    <t>i5_33405032400025350000</t>
  </si>
  <si>
    <t>2400025350</t>
  </si>
  <si>
    <t>i6_33405032400025350200</t>
  </si>
  <si>
    <t>i6_33405032400025350240</t>
  </si>
  <si>
    <t>Расходы на выполнение работ по благоустройству дворовых территорий многоквартирных домов, осуществляемые за счет финансовых средств собственников помещений многоквартирных домов</t>
  </si>
  <si>
    <t>i5_33405032400028050000</t>
  </si>
  <si>
    <t>2400028050</t>
  </si>
  <si>
    <t>i6_33405032400028050200</t>
  </si>
  <si>
    <t>i6_33405032400028050240</t>
  </si>
  <si>
    <t>Обеспечение софинансирования по субсидии из федерального бюджета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</t>
  </si>
  <si>
    <t>i5_334050324000L5550000</t>
  </si>
  <si>
    <t>24000L5550</t>
  </si>
  <si>
    <t>i6_334050324000L5550200</t>
  </si>
  <si>
    <t>i6_334050324000L5550240</t>
  </si>
  <si>
    <t>ОБРАЗОВАНИЕ</t>
  </si>
  <si>
    <t>i2_33407000000000000000</t>
  </si>
  <si>
    <t>0700</t>
  </si>
  <si>
    <t>Молодежная политика</t>
  </si>
  <si>
    <t>i3_33407070000000000000</t>
  </si>
  <si>
    <t>0707</t>
  </si>
  <si>
    <t>i4_33407079900000000000</t>
  </si>
  <si>
    <t>Проведение мероприятий для детей и молодежи</t>
  </si>
  <si>
    <t>i5_33407079900025500000</t>
  </si>
  <si>
    <t>9900025500</t>
  </si>
  <si>
    <t>i6_33407079900025500200</t>
  </si>
  <si>
    <t>i6_33407079900025500240</t>
  </si>
  <si>
    <t>КУЛЬТУРА, КИНЕМАТОГРАФИЯ</t>
  </si>
  <si>
    <t>i2_33408000000000000000</t>
  </si>
  <si>
    <t>0800</t>
  </si>
  <si>
    <t>Культура</t>
  </si>
  <si>
    <t>i3_33408010000000000000</t>
  </si>
  <si>
    <t>0801</t>
  </si>
  <si>
    <t>i4_33408019900000000000</t>
  </si>
  <si>
    <t>Проведение мероприятий в сфере культуры</t>
  </si>
  <si>
    <t>i5_33408019900025600000</t>
  </si>
  <si>
    <t>9900025600</t>
  </si>
  <si>
    <t>i6_33408019900025600200</t>
  </si>
  <si>
    <t>i6_33408019900025600240</t>
  </si>
  <si>
    <t>СОЦИАЛЬНАЯ ПОЛИТИКА</t>
  </si>
  <si>
    <t>i2_33410000000000000000</t>
  </si>
  <si>
    <t>1000</t>
  </si>
  <si>
    <t>Пенсионное обеспечение</t>
  </si>
  <si>
    <t>i3_33410010000000000000</t>
  </si>
  <si>
    <t>1001</t>
  </si>
  <si>
    <t>i4_33410019900000000000</t>
  </si>
  <si>
    <t>Доплаты к пенсиям муниципальных служащих</t>
  </si>
  <si>
    <t>i5_33410019900061100000</t>
  </si>
  <si>
    <t>9900061100</t>
  </si>
  <si>
    <t>i6_33410019900061100200</t>
  </si>
  <si>
    <t>i6_33410019900061100240</t>
  </si>
  <si>
    <t>Социальное обеспечение и иные выплаты населению</t>
  </si>
  <si>
    <t>i6_33410019900061100300</t>
  </si>
  <si>
    <t>300</t>
  </si>
  <si>
    <t>Публичные нормативные социальные выплаты гражданам</t>
  </si>
  <si>
    <t>i6_33410019900061100310</t>
  </si>
  <si>
    <t>310</t>
  </si>
  <si>
    <t>Иные пенсии, социальные доплаты к пенсиям</t>
  </si>
  <si>
    <t>312</t>
  </si>
  <si>
    <t>ФИЗИЧЕСКАЯ КУЛЬТУРА И СПОРТ</t>
  </si>
  <si>
    <t>i2_33411000000000000000</t>
  </si>
  <si>
    <t>1100</t>
  </si>
  <si>
    <t>Физическая культура</t>
  </si>
  <si>
    <t>i3_33411010000000000000</t>
  </si>
  <si>
    <t>1101</t>
  </si>
  <si>
    <t>i4_33411019900000000000</t>
  </si>
  <si>
    <t>Проведение мероприятий в области спорта и физической культуры</t>
  </si>
  <si>
    <t>i5_33411019900025700000</t>
  </si>
  <si>
    <t>9900025700</t>
  </si>
  <si>
    <t>i6_33411019900025700200</t>
  </si>
  <si>
    <t>i6_33411019900025700240</t>
  </si>
  <si>
    <t>343</t>
  </si>
  <si>
    <t>i1_34300000000000000000</t>
  </si>
  <si>
    <t>i2_34301000000000000000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</si>
  <si>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</si>
  <si>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i3_34301030000000000000</t>
  </si>
  <si>
    <t>0103</t>
  </si>
  <si>
    <t>i4_34301039900000000000</t>
  </si>
  <si>
    <t>i5_34301039900024700000</t>
  </si>
  <si>
    <t>i6_34301039900024700800</t>
  </si>
  <si>
    <t>i6_34301039900024700850</t>
  </si>
  <si>
    <t>i5_34301039900029015000</t>
  </si>
  <si>
    <t>9900029015</t>
  </si>
  <si>
    <t>i6_34301039900029015500</t>
  </si>
  <si>
    <t>ОБСЛУЖИВАНИЕ ГОСУДАРСТВЕННОГО И МУНИЦИПАЛЬНОГО ДОЛГА</t>
  </si>
  <si>
    <t>i2_49213000000000000000</t>
  </si>
  <si>
    <t>1300</t>
  </si>
  <si>
    <t>Обслуживание государственного внутреннего и муниципального долга</t>
  </si>
  <si>
    <t>i3_49213010000000000000</t>
  </si>
  <si>
    <t>1301</t>
  </si>
  <si>
    <t>i4_49213019900000000000</t>
  </si>
  <si>
    <t>Процентные платежи по муниципальному долгу</t>
  </si>
  <si>
    <t>i5_49213019900023300000</t>
  </si>
  <si>
    <t>9900023300</t>
  </si>
  <si>
    <t>Обслуживание государственного (муниципального) долга</t>
  </si>
  <si>
    <t>i6_49213019900023300700</t>
  </si>
  <si>
    <t>Обслуживание муниципального долга</t>
  </si>
  <si>
    <t>730</t>
  </si>
  <si>
    <t>Федеральное казначейство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</si>
  <si>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</si>
  <si>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</si>
  <si>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</si>
  <si>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</si>
  <si>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</si>
  <si>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</si>
  <si>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</si>
  <si>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</si>
  <si>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</si>
  <si>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</si>
  <si>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</si>
  <si>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</si>
  <si>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</si>
  <si>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</si>
  <si>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</si>
  <si>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</si>
  <si>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</si>
  <si>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</si>
  <si>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</si>
  <si>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</si>
  <si>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</si>
  <si>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</si>
  <si>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</si>
  <si>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</si>
  <si>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</si>
  <si>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</si>
  <si>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</si>
  <si>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</si>
  <si>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</si>
  <si>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</si>
  <si>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</si>
  <si>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</si>
  <si>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</si>
  <si>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</si>
  <si>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</si>
  <si>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</si>
  <si>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</si>
  <si>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</si>
  <si>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</si>
  <si>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</si>
  <si>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</si>
  <si>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</si>
  <si>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</si>
  <si>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</si>
  <si>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</si>
  <si>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</si>
  <si>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</si>
  <si>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</si>
  <si>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</si>
  <si>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</si>
  <si>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</si>
  <si>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</si>
  <si>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</si>
  <si>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</si>
  <si>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</si>
  <si>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</si>
  <si>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</si>
  <si>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</si>
  <si>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</si>
  <si>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</si>
  <si>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</si>
  <si>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</si>
  <si>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ГОСУДАРСТВЕННАЯ ПОШЛИНА</t>
  </si>
  <si>
    <t>10800000000000000</t>
  </si>
  <si>
    <t>i2_33410800000000000000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</si>
  <si>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</si>
  <si>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</si>
  <si>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i2_33410807000010000110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</si>
  <si>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</si>
  <si>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</si>
  <si>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i2_33410807170010000110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</si>
  <si>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</si>
  <si>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</si>
  <si>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</si>
  <si>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</si>
  <si>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i2_33411100000000000000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</si>
  <si>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</si>
  <si>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</si>
  <si>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i2_33411105000000000120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</si>
  <si>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</si>
  <si>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</si>
  <si>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i2_33411105010000000120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</si>
  <si>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</si>
  <si>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</si>
  <si>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</si>
  <si>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</si>
  <si>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i2_33411105070000000120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</si>
  <si>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</si>
  <si>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</si>
  <si>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ДОХОДЫ ОТ ОКАЗАНИЯ ПЛАТНЫХ УСЛУГ (РАБОТ) И КОМПЕНСАЦИИ ЗАТРАТ ГОСУДАРСТВА</t>
  </si>
  <si>
    <t>11300000000000000</t>
  </si>
  <si>
    <t>i2_33411300000000000000</t>
  </si>
  <si>
    <t>Доходы от компенсации затрат государства</t>
  </si>
  <si>
    <t>11302000000000130</t>
  </si>
  <si>
    <t>i2_33411302000000000130</t>
  </si>
  <si>
    <t>Прочие доходы от компенсации затрат государства</t>
  </si>
  <si>
    <t>11302990000000130</t>
  </si>
  <si>
    <t>i2_33411302990000000130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</si>
  <si>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</si>
  <si>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</si>
  <si>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</si>
  <si>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</si>
  <si>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i2_33411400000000000000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</si>
  <si>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</si>
  <si>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</si>
  <si>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i2_33411406000000000430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</si>
  <si>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</si>
  <si>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</si>
  <si>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i2_33411406010000000430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</si>
  <si>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</si>
  <si>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</si>
  <si>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</si>
  <si>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</si>
  <si>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i2_33411406020000000430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</si>
  <si>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</si>
  <si>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11406025130000430</t>
  </si>
  <si>
    <t>ШТРАФЫ, САНКЦИИ, ВОЗМЕЩЕНИЕ УЩЕРБА</t>
  </si>
  <si>
    <t>11600000000000000</t>
  </si>
  <si>
    <t>i2_33411600000000000000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</si>
  <si>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</si>
  <si>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</si>
  <si>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i2_33411633000000000140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</si>
  <si>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</si>
  <si>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</si>
  <si>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</si>
  <si>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11637000000000140</t>
  </si>
  <si>
    <t>i2_33411637000000000140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</si>
  <si>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</si>
  <si>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11637040130000140</t>
  </si>
  <si>
    <t>ПРОЧИЕ НЕНАЛОГОВЫЕ ДОХОДЫ</t>
  </si>
  <si>
    <t>11700000000000000</t>
  </si>
  <si>
    <t>i2_33411700000000000000</t>
  </si>
  <si>
    <t>Невыясненные поступления</t>
  </si>
  <si>
    <t>11701000000000180</t>
  </si>
  <si>
    <t>i2_33411701000000000180</t>
  </si>
  <si>
    <t>Невыясненные поступления, зачисляемые в бюджеты городских поселений</t>
  </si>
  <si>
    <t>11701050130000180</t>
  </si>
  <si>
    <t>Прочие неналоговые доходы</t>
  </si>
  <si>
    <t>11705000000000180</t>
  </si>
  <si>
    <t>i2_33411705000000000180</t>
  </si>
  <si>
    <t>Прочие неналоговые доходы бюджетов городских поселений</t>
  </si>
  <si>
    <t>11705050130000180</t>
  </si>
  <si>
    <t>БЕЗВОЗМЕЗДНЫЕ ПОСТУПЛЕНИЯ</t>
  </si>
  <si>
    <t>20000000000000000</t>
  </si>
  <si>
    <t>i2_33420000000000000000</t>
  </si>
  <si>
    <t>ПРОЧИЕ БЕЗВОЗМЕЗДНЫЕ ПОСТУПЛЕНИЯ</t>
  </si>
  <si>
    <t>20700000000000000</t>
  </si>
  <si>
    <t>i2_33420700000000000000</t>
  </si>
  <si>
    <t>Прочие безвозмездные поступления в бюджеты городских поселений</t>
  </si>
  <si>
    <t>20705000130000180</t>
  </si>
  <si>
    <t>i2_33420705000130000180</t>
  </si>
  <si>
    <t>20705030130000180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</si>
  <si>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</si>
  <si>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</si>
  <si>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</si>
  <si>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</si>
  <si>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</si>
  <si>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</si>
  <si>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</si>
  <si>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</si>
  <si>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20220077000000151</t>
  </si>
  <si>
    <t>i2_49220220077000000151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</si>
  <si>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</si>
  <si>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</si>
  <si>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</si>
  <si>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</si>
  <si>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i2_49220225555000000151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</si>
  <si>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</si>
  <si>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</si>
  <si>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</si>
  <si>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</si>
  <si>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i2_49220229999000000151</t>
  </si>
  <si>
    <t>Прочие субсидии бюджетам городских поселений</t>
  </si>
  <si>
    <t>20229999130000151</t>
  </si>
  <si>
    <t>20240000000000151</t>
  </si>
  <si>
    <t>i2_49220240000000000151</t>
  </si>
  <si>
    <t>Прочие межбюджетные трансферты, передаваемые бюджетам</t>
  </si>
  <si>
    <t>20249999000000151</t>
  </si>
  <si>
    <t>i2_49220249999000000151</t>
  </si>
  <si>
    <t>Прочие межбюджетные трансферты, передаваемые бюджетам городских поселений</t>
  </si>
  <si>
    <t>20249999130000151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</si>
  <si>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</si>
  <si>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</si>
  <si>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i2_49221900000000000000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</si>
  <si>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</si>
  <si>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</si>
  <si>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i2_49221900000130000151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</si>
  <si>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</si>
  <si>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21925555130000151</t>
  </si>
  <si>
    <t>Возврат остатков субсидий на поддержку обустройства мест массового отдыха населения (городских парков) из бюджетов городских поселений</t>
  </si>
  <si>
    <t>21925560130000151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</si>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</sst>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64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83" t="s">
        <v>36</v>
      </c>
      <c r="B1" s="183"/>
      <c r="C1" s="183"/>
      <c r="D1" s="183"/>
      <c r="E1" s="183"/>
      <c r="F1" s="183"/>
      <c r="G1" s="183"/>
      <c r="H1" s="183"/>
      <c r="I1" s="184"/>
      <c r="J1" s="1" t="s">
        <v>3</v>
      </c>
      <c r="K1" s="22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25</v>
      </c>
      <c r="L2" s="4"/>
    </row>
    <row r="3" spans="1:12" ht="12.75">
      <c r="A3" s="32" t="s">
        <v>52</v>
      </c>
      <c r="B3" s="187" t="s">
        <v>62</v>
      </c>
      <c r="C3" s="187"/>
      <c r="D3" s="187"/>
      <c r="E3" s="22"/>
      <c r="F3" s="22"/>
      <c r="G3" s="188"/>
      <c r="H3" s="188"/>
      <c r="I3" s="32" t="s">
        <v>22</v>
      </c>
      <c r="J3" s="131">
        <v>43466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67</v>
      </c>
      <c r="L4" s="4"/>
    </row>
    <row r="5" spans="1:12" ht="12.75">
      <c r="A5" s="3" t="s">
        <v>37</v>
      </c>
      <c r="B5" s="185" t="s">
        <v>61</v>
      </c>
      <c r="C5" s="185"/>
      <c r="D5" s="185"/>
      <c r="E5" s="185"/>
      <c r="F5" s="185"/>
      <c r="G5" s="185"/>
      <c r="H5" s="185"/>
      <c r="I5" s="33" t="s">
        <v>30</v>
      </c>
      <c r="J5" s="88" t="s">
        <v>64</v>
      </c>
      <c r="K5" s="22"/>
      <c r="L5" s="4"/>
    </row>
    <row r="6" spans="1:12" ht="12.75">
      <c r="A6" s="3" t="s">
        <v>38</v>
      </c>
      <c r="B6" s="186" t="s">
        <v>61</v>
      </c>
      <c r="C6" s="186"/>
      <c r="D6" s="186"/>
      <c r="E6" s="186"/>
      <c r="F6" s="186"/>
      <c r="G6" s="186"/>
      <c r="H6" s="186"/>
      <c r="I6" s="33" t="s">
        <v>59</v>
      </c>
      <c r="J6" s="88" t="s">
        <v>69</v>
      </c>
      <c r="K6" s="22" t="s">
        <v>68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1" ht="15">
      <c r="A9" s="173" t="s">
        <v>29</v>
      </c>
      <c r="B9" s="173"/>
      <c r="C9" s="173"/>
      <c r="D9" s="173"/>
      <c r="E9" s="173"/>
      <c r="F9" s="173"/>
      <c r="G9" s="173"/>
      <c r="H9" s="173"/>
      <c r="I9" s="173"/>
      <c r="J9" s="173"/>
      <c r="K9" s="127" t="s">
        <v>66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67" t="s">
        <v>39</v>
      </c>
      <c r="B11" s="167" t="s">
        <v>40</v>
      </c>
      <c r="C11" s="174" t="s">
        <v>41</v>
      </c>
      <c r="D11" s="175"/>
      <c r="E11" s="175"/>
      <c r="F11" s="175"/>
      <c r="G11" s="176"/>
      <c r="H11" s="167" t="s">
        <v>42</v>
      </c>
      <c r="I11" s="167" t="s">
        <v>23</v>
      </c>
      <c r="J11" s="167" t="s">
        <v>43</v>
      </c>
      <c r="K11" s="114"/>
    </row>
    <row r="12" spans="1:11" ht="12.75">
      <c r="A12" s="168"/>
      <c r="B12" s="168"/>
      <c r="C12" s="177"/>
      <c r="D12" s="178"/>
      <c r="E12" s="178"/>
      <c r="F12" s="178"/>
      <c r="G12" s="179"/>
      <c r="H12" s="168"/>
      <c r="I12" s="168"/>
      <c r="J12" s="168"/>
      <c r="K12" s="114"/>
    </row>
    <row r="13" spans="1:11" ht="12.75">
      <c r="A13" s="169"/>
      <c r="B13" s="169"/>
      <c r="C13" s="180"/>
      <c r="D13" s="181"/>
      <c r="E13" s="181"/>
      <c r="F13" s="181"/>
      <c r="G13" s="182"/>
      <c r="H13" s="169"/>
      <c r="I13" s="169"/>
      <c r="J13" s="169"/>
      <c r="K13" s="114"/>
    </row>
    <row r="14" spans="1:11" ht="13.5" thickBot="1">
      <c r="A14" s="70">
        <v>1</v>
      </c>
      <c r="B14" s="12">
        <v>2</v>
      </c>
      <c r="C14" s="170">
        <v>3</v>
      </c>
      <c r="D14" s="171"/>
      <c r="E14" s="171"/>
      <c r="F14" s="171"/>
      <c r="G14" s="172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61" t="s">
        <v>17</v>
      </c>
      <c r="D15" s="162"/>
      <c r="E15" s="162"/>
      <c r="F15" s="162"/>
      <c r="G15" s="163"/>
      <c r="H15" s="52">
        <v>63348661.77</v>
      </c>
      <c r="I15" s="52">
        <v>68437569.66</v>
      </c>
      <c r="J15" s="105">
        <v>1690169.03</v>
      </c>
    </row>
    <row r="16" spans="1:10" ht="12.75">
      <c r="A16" s="72" t="s">
        <v>4</v>
      </c>
      <c r="B16" s="50"/>
      <c r="C16" s="164"/>
      <c r="D16" s="165"/>
      <c r="E16" s="165"/>
      <c r="F16" s="165"/>
      <c r="G16" s="166"/>
      <c r="H16" s="56"/>
      <c r="I16" s="57"/>
      <c r="J16" s="58"/>
    </row>
    <row r="17" spans="1:12" ht="12.75">
      <c r="A17" s="100" t="s">
        <v>507</v>
      </c>
      <c r="B17" s="101" t="s">
        <v>6</v>
      </c>
      <c r="C17" s="102" t="s">
        <v>221</v>
      </c>
      <c r="D17" s="151" t="s">
        <v>93</v>
      </c>
      <c r="E17" s="152"/>
      <c r="F17" s="152"/>
      <c r="G17" s="153"/>
      <c r="H17" s="97">
        <v>4400000</v>
      </c>
      <c r="I17" s="103">
        <v>4992330.54</v>
      </c>
      <c r="J17" s="104">
        <v>528393.89</v>
      </c>
      <c r="K17" s="119" t="str">
        <f aca="true" t="shared" si="0" ref="K17:K48">C17&amp;D17&amp;G17</f>
        <v>10000000000000000000</v>
      </c>
      <c r="L17" s="106" t="s">
        <v>508</v>
      </c>
    </row>
    <row r="18" spans="1:12" ht="12.75">
      <c r="A18" s="100" t="s">
        <v>509</v>
      </c>
      <c r="B18" s="101" t="s">
        <v>6</v>
      </c>
      <c r="C18" s="102" t="s">
        <v>221</v>
      </c>
      <c r="D18" s="151" t="s">
        <v>510</v>
      </c>
      <c r="E18" s="152"/>
      <c r="F18" s="152"/>
      <c r="G18" s="153"/>
      <c r="H18" s="97">
        <v>4400000</v>
      </c>
      <c r="I18" s="103">
        <v>4992330.54</v>
      </c>
      <c r="J18" s="104">
        <v>528393.89</v>
      </c>
      <c r="K18" s="119" t="str">
        <f t="shared" si="0"/>
        <v>10010000000000000000</v>
      </c>
      <c r="L18" s="106" t="s">
        <v>511</v>
      </c>
    </row>
    <row r="19" spans="1:12" ht="22.5">
      <c r="A19" s="100" t="s">
        <v>512</v>
      </c>
      <c r="B19" s="101" t="s">
        <v>6</v>
      </c>
      <c r="C19" s="102" t="s">
        <v>221</v>
      </c>
      <c r="D19" s="151" t="s">
        <v>513</v>
      </c>
      <c r="E19" s="152"/>
      <c r="F19" s="152"/>
      <c r="G19" s="153"/>
      <c r="H19" s="97">
        <v>4400000</v>
      </c>
      <c r="I19" s="103">
        <v>4992330.54</v>
      </c>
      <c r="J19" s="104">
        <v>528393.89</v>
      </c>
      <c r="K19" s="119" t="str">
        <f t="shared" si="0"/>
        <v>10010300000000000000</v>
      </c>
      <c r="L19" s="106" t="s">
        <v>514</v>
      </c>
    </row>
    <row r="20" spans="1:12" ht="22.5">
      <c r="A20" s="100" t="s">
        <v>515</v>
      </c>
      <c r="B20" s="101" t="s">
        <v>6</v>
      </c>
      <c r="C20" s="102" t="s">
        <v>221</v>
      </c>
      <c r="D20" s="151" t="s">
        <v>516</v>
      </c>
      <c r="E20" s="152"/>
      <c r="F20" s="152"/>
      <c r="G20" s="153"/>
      <c r="H20" s="97">
        <v>4400000</v>
      </c>
      <c r="I20" s="103">
        <v>4992330.54</v>
      </c>
      <c r="J20" s="104">
        <v>528393.89</v>
      </c>
      <c r="K20" s="119" t="str">
        <f t="shared" si="0"/>
        <v>10010302000010000110</v>
      </c>
      <c r="L20" s="106" t="s">
        <v>517</v>
      </c>
    </row>
    <row r="21" spans="1:12" s="85" customFormat="1" ht="56.25">
      <c r="A21" s="80" t="s">
        <v>518</v>
      </c>
      <c r="B21" s="79" t="s">
        <v>6</v>
      </c>
      <c r="C21" s="122" t="s">
        <v>221</v>
      </c>
      <c r="D21" s="148" t="s">
        <v>519</v>
      </c>
      <c r="E21" s="149"/>
      <c r="F21" s="149"/>
      <c r="G21" s="150"/>
      <c r="H21" s="81">
        <v>1850000</v>
      </c>
      <c r="I21" s="82">
        <v>2224409.37</v>
      </c>
      <c r="J21" s="83">
        <f>IF(IF(H21="",0,H21)=0,0,(IF(H21&gt;0,IF(I21&gt;H21,0,H21-I21),IF(I21&gt;H21,H21-I21,0))))</f>
        <v>0</v>
      </c>
      <c r="K21" s="120" t="str">
        <f t="shared" si="0"/>
        <v>10010302230010000110</v>
      </c>
      <c r="L21" s="84" t="str">
        <f>C21&amp;D21&amp;G21</f>
        <v>10010302230010000110</v>
      </c>
    </row>
    <row r="22" spans="1:12" s="85" customFormat="1" ht="78.75">
      <c r="A22" s="80" t="s">
        <v>520</v>
      </c>
      <c r="B22" s="79" t="s">
        <v>6</v>
      </c>
      <c r="C22" s="122" t="s">
        <v>221</v>
      </c>
      <c r="D22" s="148" t="s">
        <v>521</v>
      </c>
      <c r="E22" s="149"/>
      <c r="F22" s="149"/>
      <c r="G22" s="150"/>
      <c r="H22" s="81">
        <v>20000</v>
      </c>
      <c r="I22" s="82">
        <v>21422.53</v>
      </c>
      <c r="J22" s="83">
        <f>IF(IF(H22="",0,H22)=0,0,(IF(H22&gt;0,IF(I22&gt;H22,0,H22-I22),IF(I22&gt;H22,H22-I22,0))))</f>
        <v>0</v>
      </c>
      <c r="K22" s="120" t="str">
        <f t="shared" si="0"/>
        <v>10010302240010000110</v>
      </c>
      <c r="L22" s="84" t="str">
        <f>C22&amp;D22&amp;G22</f>
        <v>10010302240010000110</v>
      </c>
    </row>
    <row r="23" spans="1:12" s="85" customFormat="1" ht="56.25">
      <c r="A23" s="80" t="s">
        <v>522</v>
      </c>
      <c r="B23" s="79" t="s">
        <v>6</v>
      </c>
      <c r="C23" s="122" t="s">
        <v>221</v>
      </c>
      <c r="D23" s="148" t="s">
        <v>523</v>
      </c>
      <c r="E23" s="149"/>
      <c r="F23" s="149"/>
      <c r="G23" s="150"/>
      <c r="H23" s="81">
        <v>2500000</v>
      </c>
      <c r="I23" s="82">
        <v>3244892.53</v>
      </c>
      <c r="J23" s="83">
        <f>IF(IF(H23="",0,H23)=0,0,(IF(H23&gt;0,IF(I23&gt;H23,0,H23-I23),IF(I23&gt;H23,H23-I23,0))))</f>
        <v>0</v>
      </c>
      <c r="K23" s="120" t="str">
        <f t="shared" si="0"/>
        <v>10010302250010000110</v>
      </c>
      <c r="L23" s="84" t="str">
        <f>C23&amp;D23&amp;G23</f>
        <v>10010302250010000110</v>
      </c>
    </row>
    <row r="24" spans="1:12" s="85" customFormat="1" ht="56.25">
      <c r="A24" s="80" t="s">
        <v>524</v>
      </c>
      <c r="B24" s="79" t="s">
        <v>6</v>
      </c>
      <c r="C24" s="122" t="s">
        <v>221</v>
      </c>
      <c r="D24" s="148" t="s">
        <v>525</v>
      </c>
      <c r="E24" s="149"/>
      <c r="F24" s="149"/>
      <c r="G24" s="150"/>
      <c r="H24" s="81">
        <v>30000</v>
      </c>
      <c r="I24" s="82">
        <v>-498393.89</v>
      </c>
      <c r="J24" s="83">
        <f>IF(IF(H24="",0,H24)=0,0,(IF(H24&gt;0,IF(I24&gt;H24,0,H24-I24),IF(I24&gt;H24,H24-I24,0))))</f>
        <v>528393.89</v>
      </c>
      <c r="K24" s="120" t="str">
        <f t="shared" si="0"/>
        <v>10010302260010000110</v>
      </c>
      <c r="L24" s="84" t="str">
        <f>C24&amp;D24&amp;G24</f>
        <v>10010302260010000110</v>
      </c>
    </row>
    <row r="25" spans="1:12" ht="12.75">
      <c r="A25" s="100" t="s">
        <v>526</v>
      </c>
      <c r="B25" s="101" t="s">
        <v>6</v>
      </c>
      <c r="C25" s="102" t="s">
        <v>527</v>
      </c>
      <c r="D25" s="151" t="s">
        <v>93</v>
      </c>
      <c r="E25" s="152"/>
      <c r="F25" s="152"/>
      <c r="G25" s="153"/>
      <c r="H25" s="97">
        <v>25302000</v>
      </c>
      <c r="I25" s="103">
        <v>27317980.4</v>
      </c>
      <c r="J25" s="104">
        <v>786595.06</v>
      </c>
      <c r="K25" s="119" t="str">
        <f t="shared" si="0"/>
        <v>18200000000000000000</v>
      </c>
      <c r="L25" s="106" t="s">
        <v>528</v>
      </c>
    </row>
    <row r="26" spans="1:12" ht="12.75">
      <c r="A26" s="100" t="s">
        <v>509</v>
      </c>
      <c r="B26" s="101" t="s">
        <v>6</v>
      </c>
      <c r="C26" s="102" t="s">
        <v>527</v>
      </c>
      <c r="D26" s="151" t="s">
        <v>510</v>
      </c>
      <c r="E26" s="152"/>
      <c r="F26" s="152"/>
      <c r="G26" s="153"/>
      <c r="H26" s="97">
        <v>25302000</v>
      </c>
      <c r="I26" s="103">
        <v>27317980.4</v>
      </c>
      <c r="J26" s="104">
        <v>786595.06</v>
      </c>
      <c r="K26" s="119" t="str">
        <f t="shared" si="0"/>
        <v>18210000000000000000</v>
      </c>
      <c r="L26" s="106" t="s">
        <v>529</v>
      </c>
    </row>
    <row r="27" spans="1:12" ht="12.75">
      <c r="A27" s="100" t="s">
        <v>530</v>
      </c>
      <c r="B27" s="101" t="s">
        <v>6</v>
      </c>
      <c r="C27" s="102" t="s">
        <v>527</v>
      </c>
      <c r="D27" s="151" t="s">
        <v>531</v>
      </c>
      <c r="E27" s="152"/>
      <c r="F27" s="152"/>
      <c r="G27" s="153"/>
      <c r="H27" s="97">
        <v>12800000</v>
      </c>
      <c r="I27" s="103">
        <v>13989564.6</v>
      </c>
      <c r="J27" s="104">
        <v>48232.66</v>
      </c>
      <c r="K27" s="119" t="str">
        <f t="shared" si="0"/>
        <v>18210100000000000000</v>
      </c>
      <c r="L27" s="106" t="s">
        <v>532</v>
      </c>
    </row>
    <row r="28" spans="1:12" ht="12.75">
      <c r="A28" s="100" t="s">
        <v>533</v>
      </c>
      <c r="B28" s="101" t="s">
        <v>6</v>
      </c>
      <c r="C28" s="102" t="s">
        <v>527</v>
      </c>
      <c r="D28" s="151" t="s">
        <v>534</v>
      </c>
      <c r="E28" s="152"/>
      <c r="F28" s="152"/>
      <c r="G28" s="153"/>
      <c r="H28" s="97">
        <v>12800000</v>
      </c>
      <c r="I28" s="103">
        <v>13989564.6</v>
      </c>
      <c r="J28" s="104">
        <v>48232.66</v>
      </c>
      <c r="K28" s="119" t="str">
        <f t="shared" si="0"/>
        <v>18210102000010000110</v>
      </c>
      <c r="L28" s="106" t="s">
        <v>535</v>
      </c>
    </row>
    <row r="29" spans="1:12" s="85" customFormat="1" ht="56.25">
      <c r="A29" s="80" t="s">
        <v>536</v>
      </c>
      <c r="B29" s="79" t="s">
        <v>6</v>
      </c>
      <c r="C29" s="122" t="s">
        <v>527</v>
      </c>
      <c r="D29" s="148" t="s">
        <v>537</v>
      </c>
      <c r="E29" s="149"/>
      <c r="F29" s="149"/>
      <c r="G29" s="150"/>
      <c r="H29" s="81">
        <v>12620000</v>
      </c>
      <c r="I29" s="82">
        <v>13857797.26</v>
      </c>
      <c r="J29" s="83">
        <f>IF(IF(H29="",0,H29)=0,0,(IF(H29&gt;0,IF(I29&gt;H29,0,H29-I29),IF(I29&gt;H29,H29-I29,0))))</f>
        <v>0</v>
      </c>
      <c r="K29" s="120" t="str">
        <f t="shared" si="0"/>
        <v>18210102010010000110</v>
      </c>
      <c r="L29" s="84" t="str">
        <f>C29&amp;D29&amp;G29</f>
        <v>18210102010010000110</v>
      </c>
    </row>
    <row r="30" spans="1:12" s="85" customFormat="1" ht="90">
      <c r="A30" s="80" t="s">
        <v>538</v>
      </c>
      <c r="B30" s="79" t="s">
        <v>6</v>
      </c>
      <c r="C30" s="122" t="s">
        <v>527</v>
      </c>
      <c r="D30" s="148" t="s">
        <v>539</v>
      </c>
      <c r="E30" s="149"/>
      <c r="F30" s="149"/>
      <c r="G30" s="150"/>
      <c r="H30" s="81">
        <v>95000</v>
      </c>
      <c r="I30" s="82">
        <v>84495.68</v>
      </c>
      <c r="J30" s="83">
        <f>IF(IF(H30="",0,H30)=0,0,(IF(H30&gt;0,IF(I30&gt;H30,0,H30-I30),IF(I30&gt;H30,H30-I30,0))))</f>
        <v>10504.32</v>
      </c>
      <c r="K30" s="120" t="str">
        <f t="shared" si="0"/>
        <v>18210102020010000110</v>
      </c>
      <c r="L30" s="84" t="str">
        <f>C30&amp;D30&amp;G30</f>
        <v>18210102020010000110</v>
      </c>
    </row>
    <row r="31" spans="1:12" s="85" customFormat="1" ht="33.75">
      <c r="A31" s="80" t="s">
        <v>540</v>
      </c>
      <c r="B31" s="79" t="s">
        <v>6</v>
      </c>
      <c r="C31" s="122" t="s">
        <v>527</v>
      </c>
      <c r="D31" s="148" t="s">
        <v>541</v>
      </c>
      <c r="E31" s="149"/>
      <c r="F31" s="149"/>
      <c r="G31" s="150"/>
      <c r="H31" s="81">
        <v>85000</v>
      </c>
      <c r="I31" s="82">
        <v>47271.66</v>
      </c>
      <c r="J31" s="83">
        <f>IF(IF(H31="",0,H31)=0,0,(IF(H31&gt;0,IF(I31&gt;H31,0,H31-I31),IF(I31&gt;H31,H31-I31,0))))</f>
        <v>37728.34</v>
      </c>
      <c r="K31" s="120" t="str">
        <f t="shared" si="0"/>
        <v>18210102030010000110</v>
      </c>
      <c r="L31" s="84" t="str">
        <f>C31&amp;D31&amp;G31</f>
        <v>18210102030010000110</v>
      </c>
    </row>
    <row r="32" spans="1:12" ht="12.75">
      <c r="A32" s="100" t="s">
        <v>542</v>
      </c>
      <c r="B32" s="101" t="s">
        <v>6</v>
      </c>
      <c r="C32" s="102" t="s">
        <v>527</v>
      </c>
      <c r="D32" s="151" t="s">
        <v>543</v>
      </c>
      <c r="E32" s="152"/>
      <c r="F32" s="152"/>
      <c r="G32" s="153"/>
      <c r="H32" s="97">
        <v>2000</v>
      </c>
      <c r="I32" s="103">
        <v>604.03</v>
      </c>
      <c r="J32" s="104">
        <v>1395.97</v>
      </c>
      <c r="K32" s="119" t="str">
        <f t="shared" si="0"/>
        <v>18210500000000000000</v>
      </c>
      <c r="L32" s="106" t="s">
        <v>544</v>
      </c>
    </row>
    <row r="33" spans="1:12" ht="12.75">
      <c r="A33" s="100" t="s">
        <v>545</v>
      </c>
      <c r="B33" s="101" t="s">
        <v>6</v>
      </c>
      <c r="C33" s="102" t="s">
        <v>527</v>
      </c>
      <c r="D33" s="151" t="s">
        <v>546</v>
      </c>
      <c r="E33" s="152"/>
      <c r="F33" s="152"/>
      <c r="G33" s="153"/>
      <c r="H33" s="97">
        <v>2000</v>
      </c>
      <c r="I33" s="103">
        <v>604.03</v>
      </c>
      <c r="J33" s="104">
        <v>1395.97</v>
      </c>
      <c r="K33" s="119" t="str">
        <f t="shared" si="0"/>
        <v>18210503000010000110</v>
      </c>
      <c r="L33" s="106" t="s">
        <v>547</v>
      </c>
    </row>
    <row r="34" spans="1:12" s="85" customFormat="1" ht="12.75">
      <c r="A34" s="80" t="s">
        <v>545</v>
      </c>
      <c r="B34" s="79" t="s">
        <v>6</v>
      </c>
      <c r="C34" s="122" t="s">
        <v>527</v>
      </c>
      <c r="D34" s="148" t="s">
        <v>548</v>
      </c>
      <c r="E34" s="149"/>
      <c r="F34" s="149"/>
      <c r="G34" s="150"/>
      <c r="H34" s="81">
        <v>2000</v>
      </c>
      <c r="I34" s="82">
        <v>604.03</v>
      </c>
      <c r="J34" s="83">
        <f>IF(IF(H34="",0,H34)=0,0,(IF(H34&gt;0,IF(I34&gt;H34,0,H34-I34),IF(I34&gt;H34,H34-I34,0))))</f>
        <v>1395.97</v>
      </c>
      <c r="K34" s="120" t="str">
        <f t="shared" si="0"/>
        <v>18210503010010000110</v>
      </c>
      <c r="L34" s="84" t="str">
        <f>C34&amp;D34&amp;G34</f>
        <v>18210503010010000110</v>
      </c>
    </row>
    <row r="35" spans="1:12" ht="12.75">
      <c r="A35" s="100" t="s">
        <v>549</v>
      </c>
      <c r="B35" s="101" t="s">
        <v>6</v>
      </c>
      <c r="C35" s="102" t="s">
        <v>527</v>
      </c>
      <c r="D35" s="151" t="s">
        <v>550</v>
      </c>
      <c r="E35" s="152"/>
      <c r="F35" s="152"/>
      <c r="G35" s="153"/>
      <c r="H35" s="97">
        <v>12500000</v>
      </c>
      <c r="I35" s="103">
        <v>13327811.77</v>
      </c>
      <c r="J35" s="104">
        <v>736966.43</v>
      </c>
      <c r="K35" s="119" t="str">
        <f t="shared" si="0"/>
        <v>18210600000000000000</v>
      </c>
      <c r="L35" s="106" t="s">
        <v>551</v>
      </c>
    </row>
    <row r="36" spans="1:12" ht="12.75">
      <c r="A36" s="100" t="s">
        <v>552</v>
      </c>
      <c r="B36" s="101" t="s">
        <v>6</v>
      </c>
      <c r="C36" s="102" t="s">
        <v>527</v>
      </c>
      <c r="D36" s="151" t="s">
        <v>553</v>
      </c>
      <c r="E36" s="152"/>
      <c r="F36" s="152"/>
      <c r="G36" s="153"/>
      <c r="H36" s="97">
        <v>3000000</v>
      </c>
      <c r="I36" s="103">
        <v>2816076.11</v>
      </c>
      <c r="J36" s="104">
        <v>183923.89</v>
      </c>
      <c r="K36" s="119" t="str">
        <f t="shared" si="0"/>
        <v>18210601000000000110</v>
      </c>
      <c r="L36" s="106" t="s">
        <v>554</v>
      </c>
    </row>
    <row r="37" spans="1:12" s="85" customFormat="1" ht="33.75">
      <c r="A37" s="80" t="s">
        <v>555</v>
      </c>
      <c r="B37" s="79" t="s">
        <v>6</v>
      </c>
      <c r="C37" s="122" t="s">
        <v>527</v>
      </c>
      <c r="D37" s="148" t="s">
        <v>556</v>
      </c>
      <c r="E37" s="149"/>
      <c r="F37" s="149"/>
      <c r="G37" s="150"/>
      <c r="H37" s="81">
        <v>3000000</v>
      </c>
      <c r="I37" s="82">
        <v>2816076.11</v>
      </c>
      <c r="J37" s="83">
        <f>IF(IF(H37="",0,H37)=0,0,(IF(H37&gt;0,IF(I37&gt;H37,0,H37-I37),IF(I37&gt;H37,H37-I37,0))))</f>
        <v>183923.89</v>
      </c>
      <c r="K37" s="120" t="str">
        <f t="shared" si="0"/>
        <v>18210601030130000110</v>
      </c>
      <c r="L37" s="84" t="str">
        <f>C37&amp;D37&amp;G37</f>
        <v>18210601030130000110</v>
      </c>
    </row>
    <row r="38" spans="1:12" ht="12.75">
      <c r="A38" s="100" t="s">
        <v>557</v>
      </c>
      <c r="B38" s="101" t="s">
        <v>6</v>
      </c>
      <c r="C38" s="102" t="s">
        <v>527</v>
      </c>
      <c r="D38" s="151" t="s">
        <v>558</v>
      </c>
      <c r="E38" s="152"/>
      <c r="F38" s="152"/>
      <c r="G38" s="153"/>
      <c r="H38" s="97">
        <v>9500000</v>
      </c>
      <c r="I38" s="103">
        <v>10511735.66</v>
      </c>
      <c r="J38" s="104">
        <v>553042.54</v>
      </c>
      <c r="K38" s="119" t="str">
        <f t="shared" si="0"/>
        <v>18210606000000000110</v>
      </c>
      <c r="L38" s="106" t="s">
        <v>559</v>
      </c>
    </row>
    <row r="39" spans="1:12" ht="12.75">
      <c r="A39" s="100" t="s">
        <v>560</v>
      </c>
      <c r="B39" s="101" t="s">
        <v>6</v>
      </c>
      <c r="C39" s="102" t="s">
        <v>527</v>
      </c>
      <c r="D39" s="151" t="s">
        <v>561</v>
      </c>
      <c r="E39" s="152"/>
      <c r="F39" s="152"/>
      <c r="G39" s="153"/>
      <c r="H39" s="97">
        <v>3500000</v>
      </c>
      <c r="I39" s="103">
        <v>2946957.46</v>
      </c>
      <c r="J39" s="104">
        <v>553042.54</v>
      </c>
      <c r="K39" s="119" t="str">
        <f t="shared" si="0"/>
        <v>18210606030000000110</v>
      </c>
      <c r="L39" s="106" t="s">
        <v>562</v>
      </c>
    </row>
    <row r="40" spans="1:12" s="85" customFormat="1" ht="33.75">
      <c r="A40" s="80" t="s">
        <v>563</v>
      </c>
      <c r="B40" s="79" t="s">
        <v>6</v>
      </c>
      <c r="C40" s="122" t="s">
        <v>527</v>
      </c>
      <c r="D40" s="148" t="s">
        <v>564</v>
      </c>
      <c r="E40" s="149"/>
      <c r="F40" s="149"/>
      <c r="G40" s="150"/>
      <c r="H40" s="81">
        <v>3500000</v>
      </c>
      <c r="I40" s="82">
        <v>2946957.46</v>
      </c>
      <c r="J40" s="83">
        <f>IF(IF(H40="",0,H40)=0,0,(IF(H40&gt;0,IF(I40&gt;H40,0,H40-I40),IF(I40&gt;H40,H40-I40,0))))</f>
        <v>553042.54</v>
      </c>
      <c r="K40" s="120" t="str">
        <f t="shared" si="0"/>
        <v>18210606033130000110</v>
      </c>
      <c r="L40" s="84" t="str">
        <f>C40&amp;D40&amp;G40</f>
        <v>18210606033130000110</v>
      </c>
    </row>
    <row r="41" spans="1:12" ht="12.75">
      <c r="A41" s="100" t="s">
        <v>565</v>
      </c>
      <c r="B41" s="101" t="s">
        <v>6</v>
      </c>
      <c r="C41" s="102" t="s">
        <v>527</v>
      </c>
      <c r="D41" s="151" t="s">
        <v>566</v>
      </c>
      <c r="E41" s="152"/>
      <c r="F41" s="152"/>
      <c r="G41" s="153"/>
      <c r="H41" s="97">
        <v>6000000</v>
      </c>
      <c r="I41" s="103">
        <v>7564778.2</v>
      </c>
      <c r="J41" s="104">
        <v>0</v>
      </c>
      <c r="K41" s="119" t="str">
        <f t="shared" si="0"/>
        <v>18210606040000000110</v>
      </c>
      <c r="L41" s="106" t="s">
        <v>567</v>
      </c>
    </row>
    <row r="42" spans="1:12" s="85" customFormat="1" ht="33.75">
      <c r="A42" s="80" t="s">
        <v>568</v>
      </c>
      <c r="B42" s="79" t="s">
        <v>6</v>
      </c>
      <c r="C42" s="122" t="s">
        <v>527</v>
      </c>
      <c r="D42" s="148" t="s">
        <v>569</v>
      </c>
      <c r="E42" s="149"/>
      <c r="F42" s="149"/>
      <c r="G42" s="150"/>
      <c r="H42" s="81">
        <v>6000000</v>
      </c>
      <c r="I42" s="82">
        <v>7564778.2</v>
      </c>
      <c r="J42" s="83">
        <f>IF(IF(H42="",0,H42)=0,0,(IF(H42&gt;0,IF(I42&gt;H42,0,H42-I42),IF(I42&gt;H42,H42-I42,0))))</f>
        <v>0</v>
      </c>
      <c r="K42" s="120" t="str">
        <f t="shared" si="0"/>
        <v>18210606043130000110</v>
      </c>
      <c r="L42" s="84" t="str">
        <f>C42&amp;D42&amp;G42</f>
        <v>18210606043130000110</v>
      </c>
    </row>
    <row r="43" spans="1:12" ht="12.75">
      <c r="A43" s="100"/>
      <c r="B43" s="101" t="s">
        <v>6</v>
      </c>
      <c r="C43" s="102" t="s">
        <v>127</v>
      </c>
      <c r="D43" s="151" t="s">
        <v>93</v>
      </c>
      <c r="E43" s="152"/>
      <c r="F43" s="152"/>
      <c r="G43" s="153"/>
      <c r="H43" s="97">
        <v>6449957.71</v>
      </c>
      <c r="I43" s="103">
        <v>9775290.44</v>
      </c>
      <c r="J43" s="104">
        <v>3600</v>
      </c>
      <c r="K43" s="119" t="str">
        <f t="shared" si="0"/>
        <v>33400000000000000000</v>
      </c>
      <c r="L43" s="106" t="s">
        <v>128</v>
      </c>
    </row>
    <row r="44" spans="1:12" ht="12.75">
      <c r="A44" s="100" t="s">
        <v>509</v>
      </c>
      <c r="B44" s="101" t="s">
        <v>6</v>
      </c>
      <c r="C44" s="102" t="s">
        <v>127</v>
      </c>
      <c r="D44" s="151" t="s">
        <v>510</v>
      </c>
      <c r="E44" s="152"/>
      <c r="F44" s="152"/>
      <c r="G44" s="153"/>
      <c r="H44" s="97">
        <v>6360000</v>
      </c>
      <c r="I44" s="103">
        <v>9685332.03</v>
      </c>
      <c r="J44" s="104">
        <v>3600</v>
      </c>
      <c r="K44" s="119" t="str">
        <f t="shared" si="0"/>
        <v>33410000000000000000</v>
      </c>
      <c r="L44" s="106" t="s">
        <v>449</v>
      </c>
    </row>
    <row r="45" spans="1:12" ht="12.75">
      <c r="A45" s="100" t="s">
        <v>570</v>
      </c>
      <c r="B45" s="101" t="s">
        <v>6</v>
      </c>
      <c r="C45" s="102" t="s">
        <v>127</v>
      </c>
      <c r="D45" s="151" t="s">
        <v>571</v>
      </c>
      <c r="E45" s="152"/>
      <c r="F45" s="152"/>
      <c r="G45" s="153"/>
      <c r="H45" s="97">
        <v>10000</v>
      </c>
      <c r="I45" s="103">
        <v>6400</v>
      </c>
      <c r="J45" s="104">
        <v>3600</v>
      </c>
      <c r="K45" s="119" t="str">
        <f t="shared" si="0"/>
        <v>33410800000000000000</v>
      </c>
      <c r="L45" s="106" t="s">
        <v>572</v>
      </c>
    </row>
    <row r="46" spans="1:12" ht="33.75">
      <c r="A46" s="100" t="s">
        <v>573</v>
      </c>
      <c r="B46" s="101" t="s">
        <v>6</v>
      </c>
      <c r="C46" s="102" t="s">
        <v>127</v>
      </c>
      <c r="D46" s="151" t="s">
        <v>574</v>
      </c>
      <c r="E46" s="152"/>
      <c r="F46" s="152"/>
      <c r="G46" s="153"/>
      <c r="H46" s="97">
        <v>10000</v>
      </c>
      <c r="I46" s="103">
        <v>6400</v>
      </c>
      <c r="J46" s="104">
        <v>3600</v>
      </c>
      <c r="K46" s="119" t="str">
        <f t="shared" si="0"/>
        <v>33410807000010000110</v>
      </c>
      <c r="L46" s="106" t="s">
        <v>575</v>
      </c>
    </row>
    <row r="47" spans="1:12" ht="45">
      <c r="A47" s="100" t="s">
        <v>576</v>
      </c>
      <c r="B47" s="101" t="s">
        <v>6</v>
      </c>
      <c r="C47" s="102" t="s">
        <v>127</v>
      </c>
      <c r="D47" s="151" t="s">
        <v>577</v>
      </c>
      <c r="E47" s="152"/>
      <c r="F47" s="152"/>
      <c r="G47" s="153"/>
      <c r="H47" s="97">
        <v>10000</v>
      </c>
      <c r="I47" s="103">
        <v>6400</v>
      </c>
      <c r="J47" s="104">
        <v>3600</v>
      </c>
      <c r="K47" s="119" t="str">
        <f t="shared" si="0"/>
        <v>33410807170010000110</v>
      </c>
      <c r="L47" s="106" t="s">
        <v>578</v>
      </c>
    </row>
    <row r="48" spans="1:12" s="85" customFormat="1" ht="67.5">
      <c r="A48" s="80" t="s">
        <v>579</v>
      </c>
      <c r="B48" s="79" t="s">
        <v>6</v>
      </c>
      <c r="C48" s="122" t="s">
        <v>127</v>
      </c>
      <c r="D48" s="148" t="s">
        <v>580</v>
      </c>
      <c r="E48" s="149"/>
      <c r="F48" s="149"/>
      <c r="G48" s="150"/>
      <c r="H48" s="81">
        <v>10000</v>
      </c>
      <c r="I48" s="82">
        <v>6400</v>
      </c>
      <c r="J48" s="83">
        <f>IF(IF(H48="",0,H48)=0,0,(IF(H48&gt;0,IF(I48&gt;H48,0,H48-I48),IF(I48&gt;H48,H48-I48,0))))</f>
        <v>3600</v>
      </c>
      <c r="K48" s="120" t="str">
        <f t="shared" si="0"/>
        <v>33410807175010000110</v>
      </c>
      <c r="L48" s="84" t="str">
        <f>C48&amp;D48&amp;G48</f>
        <v>33410807175010000110</v>
      </c>
    </row>
    <row r="49" spans="1:12" ht="33.75">
      <c r="A49" s="100" t="s">
        <v>581</v>
      </c>
      <c r="B49" s="101" t="s">
        <v>6</v>
      </c>
      <c r="C49" s="102" t="s">
        <v>127</v>
      </c>
      <c r="D49" s="151" t="s">
        <v>582</v>
      </c>
      <c r="E49" s="152"/>
      <c r="F49" s="152"/>
      <c r="G49" s="153"/>
      <c r="H49" s="97">
        <v>5650000</v>
      </c>
      <c r="I49" s="103">
        <v>7310616.96</v>
      </c>
      <c r="J49" s="104">
        <v>0</v>
      </c>
      <c r="K49" s="119" t="str">
        <f aca="true" t="shared" si="1" ref="K49:K80">C49&amp;D49&amp;G49</f>
        <v>33411100000000000000</v>
      </c>
      <c r="L49" s="106" t="s">
        <v>583</v>
      </c>
    </row>
    <row r="50" spans="1:12" ht="67.5">
      <c r="A50" s="100" t="s">
        <v>584</v>
      </c>
      <c r="B50" s="101" t="s">
        <v>6</v>
      </c>
      <c r="C50" s="102" t="s">
        <v>127</v>
      </c>
      <c r="D50" s="151" t="s">
        <v>585</v>
      </c>
      <c r="E50" s="152"/>
      <c r="F50" s="152"/>
      <c r="G50" s="153"/>
      <c r="H50" s="97">
        <v>5650000</v>
      </c>
      <c r="I50" s="103">
        <v>7310616.96</v>
      </c>
      <c r="J50" s="104">
        <v>0</v>
      </c>
      <c r="K50" s="119" t="str">
        <f t="shared" si="1"/>
        <v>33411105000000000120</v>
      </c>
      <c r="L50" s="106" t="s">
        <v>586</v>
      </c>
    </row>
    <row r="51" spans="1:12" ht="56.25">
      <c r="A51" s="100" t="s">
        <v>587</v>
      </c>
      <c r="B51" s="101" t="s">
        <v>6</v>
      </c>
      <c r="C51" s="102" t="s">
        <v>127</v>
      </c>
      <c r="D51" s="151" t="s">
        <v>588</v>
      </c>
      <c r="E51" s="152"/>
      <c r="F51" s="152"/>
      <c r="G51" s="153"/>
      <c r="H51" s="97">
        <v>5500000</v>
      </c>
      <c r="I51" s="103">
        <v>7145729.46</v>
      </c>
      <c r="J51" s="104">
        <v>0</v>
      </c>
      <c r="K51" s="119" t="str">
        <f t="shared" si="1"/>
        <v>33411105010000000120</v>
      </c>
      <c r="L51" s="106" t="s">
        <v>589</v>
      </c>
    </row>
    <row r="52" spans="1:12" s="85" customFormat="1" ht="67.5">
      <c r="A52" s="80" t="s">
        <v>590</v>
      </c>
      <c r="B52" s="79" t="s">
        <v>6</v>
      </c>
      <c r="C52" s="122" t="s">
        <v>127</v>
      </c>
      <c r="D52" s="148" t="s">
        <v>591</v>
      </c>
      <c r="E52" s="149"/>
      <c r="F52" s="149"/>
      <c r="G52" s="150"/>
      <c r="H52" s="81">
        <v>5500000</v>
      </c>
      <c r="I52" s="82">
        <v>7145729.46</v>
      </c>
      <c r="J52" s="83">
        <f>IF(IF(H52="",0,H52)=0,0,(IF(H52&gt;0,IF(I52&gt;H52,0,H52-I52),IF(I52&gt;H52,H52-I52,0))))</f>
        <v>0</v>
      </c>
      <c r="K52" s="120" t="str">
        <f t="shared" si="1"/>
        <v>33411105013130000120</v>
      </c>
      <c r="L52" s="84" t="str">
        <f>C52&amp;D52&amp;G52</f>
        <v>33411105013130000120</v>
      </c>
    </row>
    <row r="53" spans="1:12" ht="33.75">
      <c r="A53" s="100" t="s">
        <v>592</v>
      </c>
      <c r="B53" s="101" t="s">
        <v>6</v>
      </c>
      <c r="C53" s="102" t="s">
        <v>127</v>
      </c>
      <c r="D53" s="151" t="s">
        <v>593</v>
      </c>
      <c r="E53" s="152"/>
      <c r="F53" s="152"/>
      <c r="G53" s="153"/>
      <c r="H53" s="97">
        <v>150000</v>
      </c>
      <c r="I53" s="103">
        <v>164887.5</v>
      </c>
      <c r="J53" s="104">
        <v>0</v>
      </c>
      <c r="K53" s="119" t="str">
        <f t="shared" si="1"/>
        <v>33411105070000000120</v>
      </c>
      <c r="L53" s="106" t="s">
        <v>594</v>
      </c>
    </row>
    <row r="54" spans="1:12" s="85" customFormat="1" ht="33.75">
      <c r="A54" s="80" t="s">
        <v>595</v>
      </c>
      <c r="B54" s="79" t="s">
        <v>6</v>
      </c>
      <c r="C54" s="122" t="s">
        <v>127</v>
      </c>
      <c r="D54" s="148" t="s">
        <v>596</v>
      </c>
      <c r="E54" s="149"/>
      <c r="F54" s="149"/>
      <c r="G54" s="150"/>
      <c r="H54" s="81">
        <v>150000</v>
      </c>
      <c r="I54" s="82">
        <v>164887.5</v>
      </c>
      <c r="J54" s="83">
        <f>IF(IF(H54="",0,H54)=0,0,(IF(H54&gt;0,IF(I54&gt;H54,0,H54-I54),IF(I54&gt;H54,H54-I54,0))))</f>
        <v>0</v>
      </c>
      <c r="K54" s="120" t="str">
        <f t="shared" si="1"/>
        <v>33411105075130000120</v>
      </c>
      <c r="L54" s="84" t="str">
        <f>C54&amp;D54&amp;G54</f>
        <v>33411105075130000120</v>
      </c>
    </row>
    <row r="55" spans="1:12" ht="22.5">
      <c r="A55" s="100" t="s">
        <v>597</v>
      </c>
      <c r="B55" s="101" t="s">
        <v>6</v>
      </c>
      <c r="C55" s="102" t="s">
        <v>127</v>
      </c>
      <c r="D55" s="151" t="s">
        <v>598</v>
      </c>
      <c r="E55" s="152"/>
      <c r="F55" s="152"/>
      <c r="G55" s="153"/>
      <c r="H55" s="97"/>
      <c r="I55" s="103">
        <v>137214.18</v>
      </c>
      <c r="J55" s="104">
        <v>0</v>
      </c>
      <c r="K55" s="119" t="str">
        <f t="shared" si="1"/>
        <v>33411300000000000000</v>
      </c>
      <c r="L55" s="106" t="s">
        <v>599</v>
      </c>
    </row>
    <row r="56" spans="1:12" ht="12.75">
      <c r="A56" s="100" t="s">
        <v>600</v>
      </c>
      <c r="B56" s="101" t="s">
        <v>6</v>
      </c>
      <c r="C56" s="102" t="s">
        <v>127</v>
      </c>
      <c r="D56" s="151" t="s">
        <v>601</v>
      </c>
      <c r="E56" s="152"/>
      <c r="F56" s="152"/>
      <c r="G56" s="153"/>
      <c r="H56" s="97"/>
      <c r="I56" s="103">
        <v>137214.18</v>
      </c>
      <c r="J56" s="104">
        <v>0</v>
      </c>
      <c r="K56" s="119" t="str">
        <f t="shared" si="1"/>
        <v>33411302000000000130</v>
      </c>
      <c r="L56" s="106" t="s">
        <v>602</v>
      </c>
    </row>
    <row r="57" spans="1:12" ht="12.75">
      <c r="A57" s="100" t="s">
        <v>603</v>
      </c>
      <c r="B57" s="101" t="s">
        <v>6</v>
      </c>
      <c r="C57" s="102" t="s">
        <v>127</v>
      </c>
      <c r="D57" s="151" t="s">
        <v>604</v>
      </c>
      <c r="E57" s="152"/>
      <c r="F57" s="152"/>
      <c r="G57" s="153"/>
      <c r="H57" s="97"/>
      <c r="I57" s="103">
        <v>137214.18</v>
      </c>
      <c r="J57" s="104">
        <v>0</v>
      </c>
      <c r="K57" s="119" t="str">
        <f t="shared" si="1"/>
        <v>33411302990000000130</v>
      </c>
      <c r="L57" s="106" t="s">
        <v>605</v>
      </c>
    </row>
    <row r="58" spans="1:12" s="85" customFormat="1" ht="22.5">
      <c r="A58" s="80" t="s">
        <v>606</v>
      </c>
      <c r="B58" s="79" t="s">
        <v>6</v>
      </c>
      <c r="C58" s="122" t="s">
        <v>127</v>
      </c>
      <c r="D58" s="148" t="s">
        <v>607</v>
      </c>
      <c r="E58" s="149"/>
      <c r="F58" s="149"/>
      <c r="G58" s="150"/>
      <c r="H58" s="81"/>
      <c r="I58" s="82">
        <v>137214.18</v>
      </c>
      <c r="J58" s="83">
        <f>IF(IF(H58="",0,H58)=0,0,(IF(H58&gt;0,IF(I58&gt;H58,0,H58-I58),IF(I58&gt;H58,H58-I58,0))))</f>
        <v>0</v>
      </c>
      <c r="K58" s="120" t="str">
        <f t="shared" si="1"/>
        <v>33411302995130000130</v>
      </c>
      <c r="L58" s="84" t="str">
        <f>C58&amp;D58&amp;G58</f>
        <v>33411302995130000130</v>
      </c>
    </row>
    <row r="59" spans="1:12" ht="22.5">
      <c r="A59" s="100" t="s">
        <v>608</v>
      </c>
      <c r="B59" s="101" t="s">
        <v>6</v>
      </c>
      <c r="C59" s="102" t="s">
        <v>127</v>
      </c>
      <c r="D59" s="151" t="s">
        <v>609</v>
      </c>
      <c r="E59" s="152"/>
      <c r="F59" s="152"/>
      <c r="G59" s="153"/>
      <c r="H59" s="97">
        <v>700000</v>
      </c>
      <c r="I59" s="103">
        <v>1988051.96</v>
      </c>
      <c r="J59" s="104">
        <v>0</v>
      </c>
      <c r="K59" s="119" t="str">
        <f t="shared" si="1"/>
        <v>33411400000000000000</v>
      </c>
      <c r="L59" s="106" t="s">
        <v>610</v>
      </c>
    </row>
    <row r="60" spans="1:12" ht="22.5">
      <c r="A60" s="100" t="s">
        <v>611</v>
      </c>
      <c r="B60" s="101" t="s">
        <v>6</v>
      </c>
      <c r="C60" s="102" t="s">
        <v>127</v>
      </c>
      <c r="D60" s="151" t="s">
        <v>612</v>
      </c>
      <c r="E60" s="152"/>
      <c r="F60" s="152"/>
      <c r="G60" s="153"/>
      <c r="H60" s="97">
        <v>700000</v>
      </c>
      <c r="I60" s="103">
        <v>1988051.96</v>
      </c>
      <c r="J60" s="104">
        <v>0</v>
      </c>
      <c r="K60" s="119" t="str">
        <f t="shared" si="1"/>
        <v>33411406000000000430</v>
      </c>
      <c r="L60" s="106" t="s">
        <v>613</v>
      </c>
    </row>
    <row r="61" spans="1:12" ht="33.75">
      <c r="A61" s="100" t="s">
        <v>614</v>
      </c>
      <c r="B61" s="101" t="s">
        <v>6</v>
      </c>
      <c r="C61" s="102" t="s">
        <v>127</v>
      </c>
      <c r="D61" s="151" t="s">
        <v>615</v>
      </c>
      <c r="E61" s="152"/>
      <c r="F61" s="152"/>
      <c r="G61" s="153"/>
      <c r="H61" s="97">
        <v>700000</v>
      </c>
      <c r="I61" s="103">
        <v>1969377.06</v>
      </c>
      <c r="J61" s="104">
        <v>0</v>
      </c>
      <c r="K61" s="119" t="str">
        <f t="shared" si="1"/>
        <v>33411406010000000430</v>
      </c>
      <c r="L61" s="106" t="s">
        <v>616</v>
      </c>
    </row>
    <row r="62" spans="1:12" s="85" customFormat="1" ht="45">
      <c r="A62" s="80" t="s">
        <v>617</v>
      </c>
      <c r="B62" s="79" t="s">
        <v>6</v>
      </c>
      <c r="C62" s="122" t="s">
        <v>127</v>
      </c>
      <c r="D62" s="148" t="s">
        <v>618</v>
      </c>
      <c r="E62" s="149"/>
      <c r="F62" s="149"/>
      <c r="G62" s="150"/>
      <c r="H62" s="81">
        <v>700000</v>
      </c>
      <c r="I62" s="82">
        <v>1969377.06</v>
      </c>
      <c r="J62" s="83">
        <f>IF(IF(H62="",0,H62)=0,0,(IF(H62&gt;0,IF(I62&gt;H62,0,H62-I62),IF(I62&gt;H62,H62-I62,0))))</f>
        <v>0</v>
      </c>
      <c r="K62" s="120" t="str">
        <f t="shared" si="1"/>
        <v>33411406013130000430</v>
      </c>
      <c r="L62" s="84" t="str">
        <f>C62&amp;D62&amp;G62</f>
        <v>33411406013130000430</v>
      </c>
    </row>
    <row r="63" spans="1:12" ht="45">
      <c r="A63" s="100" t="s">
        <v>619</v>
      </c>
      <c r="B63" s="101" t="s">
        <v>6</v>
      </c>
      <c r="C63" s="102" t="s">
        <v>127</v>
      </c>
      <c r="D63" s="151" t="s">
        <v>620</v>
      </c>
      <c r="E63" s="152"/>
      <c r="F63" s="152"/>
      <c r="G63" s="153"/>
      <c r="H63" s="97"/>
      <c r="I63" s="103">
        <v>18674.9</v>
      </c>
      <c r="J63" s="104">
        <v>0</v>
      </c>
      <c r="K63" s="119" t="str">
        <f t="shared" si="1"/>
        <v>33411406020000000430</v>
      </c>
      <c r="L63" s="106" t="s">
        <v>621</v>
      </c>
    </row>
    <row r="64" spans="1:12" s="85" customFormat="1" ht="45">
      <c r="A64" s="80" t="s">
        <v>622</v>
      </c>
      <c r="B64" s="79" t="s">
        <v>6</v>
      </c>
      <c r="C64" s="122" t="s">
        <v>127</v>
      </c>
      <c r="D64" s="148" t="s">
        <v>623</v>
      </c>
      <c r="E64" s="149"/>
      <c r="F64" s="149"/>
      <c r="G64" s="150"/>
      <c r="H64" s="81"/>
      <c r="I64" s="82">
        <v>18674.9</v>
      </c>
      <c r="J64" s="83">
        <f>IF(IF(H64="",0,H64)=0,0,(IF(H64&gt;0,IF(I64&gt;H64,0,H64-I64),IF(I64&gt;H64,H64-I64,0))))</f>
        <v>0</v>
      </c>
      <c r="K64" s="120" t="str">
        <f t="shared" si="1"/>
        <v>33411406025130000430</v>
      </c>
      <c r="L64" s="84" t="str">
        <f>C64&amp;D64&amp;G64</f>
        <v>33411406025130000430</v>
      </c>
    </row>
    <row r="65" spans="1:12" ht="12.75">
      <c r="A65" s="100" t="s">
        <v>624</v>
      </c>
      <c r="B65" s="101" t="s">
        <v>6</v>
      </c>
      <c r="C65" s="102" t="s">
        <v>127</v>
      </c>
      <c r="D65" s="151" t="s">
        <v>625</v>
      </c>
      <c r="E65" s="152"/>
      <c r="F65" s="152"/>
      <c r="G65" s="153"/>
      <c r="H65" s="97"/>
      <c r="I65" s="103">
        <v>221552.69</v>
      </c>
      <c r="J65" s="104">
        <v>0</v>
      </c>
      <c r="K65" s="119" t="str">
        <f t="shared" si="1"/>
        <v>33411600000000000000</v>
      </c>
      <c r="L65" s="106" t="s">
        <v>626</v>
      </c>
    </row>
    <row r="66" spans="1:12" ht="45">
      <c r="A66" s="100" t="s">
        <v>627</v>
      </c>
      <c r="B66" s="101" t="s">
        <v>6</v>
      </c>
      <c r="C66" s="102" t="s">
        <v>127</v>
      </c>
      <c r="D66" s="151" t="s">
        <v>628</v>
      </c>
      <c r="E66" s="152"/>
      <c r="F66" s="152"/>
      <c r="G66" s="153"/>
      <c r="H66" s="97"/>
      <c r="I66" s="103">
        <v>211972.18</v>
      </c>
      <c r="J66" s="104">
        <v>0</v>
      </c>
      <c r="K66" s="119" t="str">
        <f t="shared" si="1"/>
        <v>33411633000000000140</v>
      </c>
      <c r="L66" s="106" t="s">
        <v>629</v>
      </c>
    </row>
    <row r="67" spans="1:12" s="85" customFormat="1" ht="56.25">
      <c r="A67" s="80" t="s">
        <v>630</v>
      </c>
      <c r="B67" s="79" t="s">
        <v>6</v>
      </c>
      <c r="C67" s="122" t="s">
        <v>127</v>
      </c>
      <c r="D67" s="148" t="s">
        <v>631</v>
      </c>
      <c r="E67" s="149"/>
      <c r="F67" s="149"/>
      <c r="G67" s="150"/>
      <c r="H67" s="81"/>
      <c r="I67" s="82">
        <v>211972.18</v>
      </c>
      <c r="J67" s="83">
        <f>IF(IF(H67="",0,H67)=0,0,(IF(H67&gt;0,IF(I67&gt;H67,0,H67-I67),IF(I67&gt;H67,H67-I67,0))))</f>
        <v>0</v>
      </c>
      <c r="K67" s="120" t="str">
        <f t="shared" si="1"/>
        <v>33411633050130000140</v>
      </c>
      <c r="L67" s="84" t="str">
        <f>C67&amp;D67&amp;G67</f>
        <v>33411633050130000140</v>
      </c>
    </row>
    <row r="68" spans="1:12" ht="45">
      <c r="A68" s="100" t="s">
        <v>632</v>
      </c>
      <c r="B68" s="101" t="s">
        <v>6</v>
      </c>
      <c r="C68" s="102" t="s">
        <v>127</v>
      </c>
      <c r="D68" s="151" t="s">
        <v>633</v>
      </c>
      <c r="E68" s="152"/>
      <c r="F68" s="152"/>
      <c r="G68" s="153"/>
      <c r="H68" s="97"/>
      <c r="I68" s="103">
        <v>9580.51</v>
      </c>
      <c r="J68" s="104">
        <v>0</v>
      </c>
      <c r="K68" s="119" t="str">
        <f t="shared" si="1"/>
        <v>33411637000000000140</v>
      </c>
      <c r="L68" s="106" t="s">
        <v>634</v>
      </c>
    </row>
    <row r="69" spans="1:12" s="85" customFormat="1" ht="56.25">
      <c r="A69" s="80" t="s">
        <v>635</v>
      </c>
      <c r="B69" s="79" t="s">
        <v>6</v>
      </c>
      <c r="C69" s="122" t="s">
        <v>127</v>
      </c>
      <c r="D69" s="148" t="s">
        <v>636</v>
      </c>
      <c r="E69" s="149"/>
      <c r="F69" s="149"/>
      <c r="G69" s="150"/>
      <c r="H69" s="81"/>
      <c r="I69" s="82">
        <v>9580.51</v>
      </c>
      <c r="J69" s="83">
        <f>IF(IF(H69="",0,H69)=0,0,(IF(H69&gt;0,IF(I69&gt;H69,0,H69-I69),IF(I69&gt;H69,H69-I69,0))))</f>
        <v>0</v>
      </c>
      <c r="K69" s="120" t="str">
        <f t="shared" si="1"/>
        <v>33411637040130000140</v>
      </c>
      <c r="L69" s="84" t="str">
        <f>C69&amp;D69&amp;G69</f>
        <v>33411637040130000140</v>
      </c>
    </row>
    <row r="70" spans="1:12" ht="12.75">
      <c r="A70" s="100" t="s">
        <v>637</v>
      </c>
      <c r="B70" s="101" t="s">
        <v>6</v>
      </c>
      <c r="C70" s="102" t="s">
        <v>127</v>
      </c>
      <c r="D70" s="151" t="s">
        <v>638</v>
      </c>
      <c r="E70" s="152"/>
      <c r="F70" s="152"/>
      <c r="G70" s="153"/>
      <c r="H70" s="97"/>
      <c r="I70" s="103">
        <v>21496.24</v>
      </c>
      <c r="J70" s="104">
        <v>0</v>
      </c>
      <c r="K70" s="119" t="str">
        <f t="shared" si="1"/>
        <v>33411700000000000000</v>
      </c>
      <c r="L70" s="106" t="s">
        <v>639</v>
      </c>
    </row>
    <row r="71" spans="1:12" ht="12.75">
      <c r="A71" s="100" t="s">
        <v>640</v>
      </c>
      <c r="B71" s="101" t="s">
        <v>6</v>
      </c>
      <c r="C71" s="102" t="s">
        <v>127</v>
      </c>
      <c r="D71" s="151" t="s">
        <v>641</v>
      </c>
      <c r="E71" s="152"/>
      <c r="F71" s="152"/>
      <c r="G71" s="153"/>
      <c r="H71" s="97"/>
      <c r="I71" s="103">
        <v>1496.24</v>
      </c>
      <c r="J71" s="104">
        <v>0</v>
      </c>
      <c r="K71" s="119" t="str">
        <f t="shared" si="1"/>
        <v>33411701000000000180</v>
      </c>
      <c r="L71" s="106" t="s">
        <v>642</v>
      </c>
    </row>
    <row r="72" spans="1:12" s="85" customFormat="1" ht="22.5">
      <c r="A72" s="80" t="s">
        <v>643</v>
      </c>
      <c r="B72" s="79" t="s">
        <v>6</v>
      </c>
      <c r="C72" s="122" t="s">
        <v>127</v>
      </c>
      <c r="D72" s="148" t="s">
        <v>644</v>
      </c>
      <c r="E72" s="149"/>
      <c r="F72" s="149"/>
      <c r="G72" s="150"/>
      <c r="H72" s="81"/>
      <c r="I72" s="82">
        <v>1496.24</v>
      </c>
      <c r="J72" s="83">
        <f>IF(IF(H72="",0,H72)=0,0,(IF(H72&gt;0,IF(I72&gt;H72,0,H72-I72),IF(I72&gt;H72,H72-I72,0))))</f>
        <v>0</v>
      </c>
      <c r="K72" s="120" t="str">
        <f t="shared" si="1"/>
        <v>33411701050130000180</v>
      </c>
      <c r="L72" s="84" t="str">
        <f>C72&amp;D72&amp;G72</f>
        <v>33411701050130000180</v>
      </c>
    </row>
    <row r="73" spans="1:12" ht="12.75">
      <c r="A73" s="100" t="s">
        <v>645</v>
      </c>
      <c r="B73" s="101" t="s">
        <v>6</v>
      </c>
      <c r="C73" s="102" t="s">
        <v>127</v>
      </c>
      <c r="D73" s="151" t="s">
        <v>646</v>
      </c>
      <c r="E73" s="152"/>
      <c r="F73" s="152"/>
      <c r="G73" s="153"/>
      <c r="H73" s="97"/>
      <c r="I73" s="103">
        <v>20000</v>
      </c>
      <c r="J73" s="104">
        <v>0</v>
      </c>
      <c r="K73" s="119" t="str">
        <f t="shared" si="1"/>
        <v>33411705000000000180</v>
      </c>
      <c r="L73" s="106" t="s">
        <v>647</v>
      </c>
    </row>
    <row r="74" spans="1:12" s="85" customFormat="1" ht="22.5">
      <c r="A74" s="80" t="s">
        <v>648</v>
      </c>
      <c r="B74" s="79" t="s">
        <v>6</v>
      </c>
      <c r="C74" s="122" t="s">
        <v>127</v>
      </c>
      <c r="D74" s="148" t="s">
        <v>649</v>
      </c>
      <c r="E74" s="149"/>
      <c r="F74" s="149"/>
      <c r="G74" s="150"/>
      <c r="H74" s="81"/>
      <c r="I74" s="82">
        <v>20000</v>
      </c>
      <c r="J74" s="83">
        <f>IF(IF(H74="",0,H74)=0,0,(IF(H74&gt;0,IF(I74&gt;H74,0,H74-I74),IF(I74&gt;H74,H74-I74,0))))</f>
        <v>0</v>
      </c>
      <c r="K74" s="120" t="str">
        <f t="shared" si="1"/>
        <v>33411705050130000180</v>
      </c>
      <c r="L74" s="84" t="str">
        <f>C74&amp;D74&amp;G74</f>
        <v>33411705050130000180</v>
      </c>
    </row>
    <row r="75" spans="1:12" ht="12.75">
      <c r="A75" s="100" t="s">
        <v>650</v>
      </c>
      <c r="B75" s="101" t="s">
        <v>6</v>
      </c>
      <c r="C75" s="102" t="s">
        <v>127</v>
      </c>
      <c r="D75" s="151" t="s">
        <v>651</v>
      </c>
      <c r="E75" s="152"/>
      <c r="F75" s="152"/>
      <c r="G75" s="153"/>
      <c r="H75" s="97">
        <v>89957.71</v>
      </c>
      <c r="I75" s="103">
        <v>89958.41</v>
      </c>
      <c r="J75" s="104">
        <v>0</v>
      </c>
      <c r="K75" s="119" t="str">
        <f t="shared" si="1"/>
        <v>33420000000000000000</v>
      </c>
      <c r="L75" s="106" t="s">
        <v>652</v>
      </c>
    </row>
    <row r="76" spans="1:12" ht="12.75">
      <c r="A76" s="100" t="s">
        <v>653</v>
      </c>
      <c r="B76" s="101" t="s">
        <v>6</v>
      </c>
      <c r="C76" s="102" t="s">
        <v>127</v>
      </c>
      <c r="D76" s="151" t="s">
        <v>654</v>
      </c>
      <c r="E76" s="152"/>
      <c r="F76" s="152"/>
      <c r="G76" s="153"/>
      <c r="H76" s="97">
        <v>89957.71</v>
      </c>
      <c r="I76" s="103">
        <v>89958.41</v>
      </c>
      <c r="J76" s="104">
        <v>0</v>
      </c>
      <c r="K76" s="119" t="str">
        <f t="shared" si="1"/>
        <v>33420700000000000000</v>
      </c>
      <c r="L76" s="106" t="s">
        <v>655</v>
      </c>
    </row>
    <row r="77" spans="1:12" ht="22.5">
      <c r="A77" s="100" t="s">
        <v>656</v>
      </c>
      <c r="B77" s="101" t="s">
        <v>6</v>
      </c>
      <c r="C77" s="102" t="s">
        <v>127</v>
      </c>
      <c r="D77" s="151" t="s">
        <v>657</v>
      </c>
      <c r="E77" s="152"/>
      <c r="F77" s="152"/>
      <c r="G77" s="153"/>
      <c r="H77" s="97">
        <v>89957.71</v>
      </c>
      <c r="I77" s="103">
        <v>89958.41</v>
      </c>
      <c r="J77" s="104">
        <v>0</v>
      </c>
      <c r="K77" s="119" t="str">
        <f t="shared" si="1"/>
        <v>33420705000130000180</v>
      </c>
      <c r="L77" s="106" t="s">
        <v>658</v>
      </c>
    </row>
    <row r="78" spans="1:12" s="85" customFormat="1" ht="22.5">
      <c r="A78" s="80" t="s">
        <v>656</v>
      </c>
      <c r="B78" s="79" t="s">
        <v>6</v>
      </c>
      <c r="C78" s="122" t="s">
        <v>127</v>
      </c>
      <c r="D78" s="148" t="s">
        <v>659</v>
      </c>
      <c r="E78" s="149"/>
      <c r="F78" s="149"/>
      <c r="G78" s="150"/>
      <c r="H78" s="81">
        <v>89957.71</v>
      </c>
      <c r="I78" s="82">
        <v>89958.41</v>
      </c>
      <c r="J78" s="83">
        <f>IF(IF(H78="",0,H78)=0,0,(IF(H78&gt;0,IF(I78&gt;H78,0,H78-I78),IF(I78&gt;H78,H78-I78,0))))</f>
        <v>0</v>
      </c>
      <c r="K78" s="120" t="str">
        <f t="shared" si="1"/>
        <v>33420705030130000180</v>
      </c>
      <c r="L78" s="84" t="str">
        <f>C78&amp;D78&amp;G78</f>
        <v>33420705030130000180</v>
      </c>
    </row>
    <row r="79" spans="1:12" ht="12.75">
      <c r="A79" s="100">
        <v>492</v>
      </c>
      <c r="B79" s="101" t="s">
        <v>6</v>
      </c>
      <c r="C79" s="102" t="s">
        <v>64</v>
      </c>
      <c r="D79" s="151" t="s">
        <v>93</v>
      </c>
      <c r="E79" s="152"/>
      <c r="F79" s="152"/>
      <c r="G79" s="153"/>
      <c r="H79" s="97">
        <v>27196704.06</v>
      </c>
      <c r="I79" s="103">
        <v>26351968.28</v>
      </c>
      <c r="J79" s="104">
        <v>371580.08</v>
      </c>
      <c r="K79" s="119" t="str">
        <f t="shared" si="1"/>
        <v>49200000000000000000</v>
      </c>
      <c r="L79" s="106" t="s">
        <v>94</v>
      </c>
    </row>
    <row r="80" spans="1:12" ht="12.75">
      <c r="A80" s="100" t="s">
        <v>650</v>
      </c>
      <c r="B80" s="101" t="s">
        <v>6</v>
      </c>
      <c r="C80" s="102" t="s">
        <v>64</v>
      </c>
      <c r="D80" s="151" t="s">
        <v>651</v>
      </c>
      <c r="E80" s="152"/>
      <c r="F80" s="152"/>
      <c r="G80" s="153"/>
      <c r="H80" s="97">
        <v>27196704.06</v>
      </c>
      <c r="I80" s="103">
        <v>26351968.28</v>
      </c>
      <c r="J80" s="104">
        <v>371580.08</v>
      </c>
      <c r="K80" s="119" t="str">
        <f t="shared" si="1"/>
        <v>49220000000000000000</v>
      </c>
      <c r="L80" s="106" t="s">
        <v>660</v>
      </c>
    </row>
    <row r="81" spans="1:12" ht="33.75">
      <c r="A81" s="100" t="s">
        <v>661</v>
      </c>
      <c r="B81" s="101" t="s">
        <v>6</v>
      </c>
      <c r="C81" s="102" t="s">
        <v>64</v>
      </c>
      <c r="D81" s="151" t="s">
        <v>662</v>
      </c>
      <c r="E81" s="152"/>
      <c r="F81" s="152"/>
      <c r="G81" s="153"/>
      <c r="H81" s="97">
        <v>27196704.06</v>
      </c>
      <c r="I81" s="103">
        <v>26825123.98</v>
      </c>
      <c r="J81" s="104">
        <v>371580.08</v>
      </c>
      <c r="K81" s="119" t="str">
        <f aca="true" t="shared" si="2" ref="K81:K96">C81&amp;D81&amp;G81</f>
        <v>49220200000000000000</v>
      </c>
      <c r="L81" s="106" t="s">
        <v>663</v>
      </c>
    </row>
    <row r="82" spans="1:12" ht="22.5">
      <c r="A82" s="100" t="s">
        <v>664</v>
      </c>
      <c r="B82" s="101" t="s">
        <v>6</v>
      </c>
      <c r="C82" s="102" t="s">
        <v>64</v>
      </c>
      <c r="D82" s="151" t="s">
        <v>665</v>
      </c>
      <c r="E82" s="152"/>
      <c r="F82" s="152"/>
      <c r="G82" s="153"/>
      <c r="H82" s="97">
        <v>25376704.06</v>
      </c>
      <c r="I82" s="103">
        <v>25005123.98</v>
      </c>
      <c r="J82" s="104">
        <v>371580.08</v>
      </c>
      <c r="K82" s="119" t="str">
        <f t="shared" si="2"/>
        <v>49220220000000000151</v>
      </c>
      <c r="L82" s="106" t="s">
        <v>666</v>
      </c>
    </row>
    <row r="83" spans="1:12" ht="33.75">
      <c r="A83" s="100" t="s">
        <v>667</v>
      </c>
      <c r="B83" s="101" t="s">
        <v>6</v>
      </c>
      <c r="C83" s="102" t="s">
        <v>64</v>
      </c>
      <c r="D83" s="151" t="s">
        <v>668</v>
      </c>
      <c r="E83" s="152"/>
      <c r="F83" s="152"/>
      <c r="G83" s="153"/>
      <c r="H83" s="97">
        <v>2000000</v>
      </c>
      <c r="I83" s="103">
        <v>2000000</v>
      </c>
      <c r="J83" s="104">
        <v>0</v>
      </c>
      <c r="K83" s="119" t="str">
        <f t="shared" si="2"/>
        <v>49220220077000000151</v>
      </c>
      <c r="L83" s="106" t="s">
        <v>669</v>
      </c>
    </row>
    <row r="84" spans="1:12" s="85" customFormat="1" ht="33.75">
      <c r="A84" s="80" t="s">
        <v>670</v>
      </c>
      <c r="B84" s="79" t="s">
        <v>6</v>
      </c>
      <c r="C84" s="122" t="s">
        <v>64</v>
      </c>
      <c r="D84" s="148" t="s">
        <v>671</v>
      </c>
      <c r="E84" s="149"/>
      <c r="F84" s="149"/>
      <c r="G84" s="150"/>
      <c r="H84" s="81">
        <v>2000000</v>
      </c>
      <c r="I84" s="82">
        <v>2000000</v>
      </c>
      <c r="J84" s="83">
        <f>IF(IF(H84="",0,H84)=0,0,(IF(H84&gt;0,IF(I84&gt;H84,0,H84-I84),IF(I84&gt;H84,H84-I84,0))))</f>
        <v>0</v>
      </c>
      <c r="K84" s="120" t="str">
        <f t="shared" si="2"/>
        <v>49220220077130000151</v>
      </c>
      <c r="L84" s="84" t="str">
        <f>C84&amp;D84&amp;G84</f>
        <v>49220220077130000151</v>
      </c>
    </row>
    <row r="85" spans="1:12" ht="45">
      <c r="A85" s="100" t="s">
        <v>672</v>
      </c>
      <c r="B85" s="101" t="s">
        <v>6</v>
      </c>
      <c r="C85" s="102" t="s">
        <v>64</v>
      </c>
      <c r="D85" s="151" t="s">
        <v>673</v>
      </c>
      <c r="E85" s="152"/>
      <c r="F85" s="152"/>
      <c r="G85" s="153"/>
      <c r="H85" s="97">
        <v>6237351</v>
      </c>
      <c r="I85" s="103">
        <v>6225870.92</v>
      </c>
      <c r="J85" s="104">
        <v>11480.08</v>
      </c>
      <c r="K85" s="119" t="str">
        <f t="shared" si="2"/>
        <v>49220225555000000151</v>
      </c>
      <c r="L85" s="106" t="s">
        <v>674</v>
      </c>
    </row>
    <row r="86" spans="1:12" s="85" customFormat="1" ht="45">
      <c r="A86" s="80" t="s">
        <v>675</v>
      </c>
      <c r="B86" s="79" t="s">
        <v>6</v>
      </c>
      <c r="C86" s="122" t="s">
        <v>64</v>
      </c>
      <c r="D86" s="148" t="s">
        <v>676</v>
      </c>
      <c r="E86" s="149"/>
      <c r="F86" s="149"/>
      <c r="G86" s="150"/>
      <c r="H86" s="81">
        <v>6237351</v>
      </c>
      <c r="I86" s="82">
        <v>6225870.92</v>
      </c>
      <c r="J86" s="83">
        <f>IF(IF(H86="",0,H86)=0,0,(IF(H86&gt;0,IF(I86&gt;H86,0,H86-I86),IF(I86&gt;H86,H86-I86,0))))</f>
        <v>11480.08</v>
      </c>
      <c r="K86" s="120" t="str">
        <f t="shared" si="2"/>
        <v>49220225555130000151</v>
      </c>
      <c r="L86" s="84" t="str">
        <f>C86&amp;D86&amp;G86</f>
        <v>49220225555130000151</v>
      </c>
    </row>
    <row r="87" spans="1:12" ht="12.75">
      <c r="A87" s="100" t="s">
        <v>677</v>
      </c>
      <c r="B87" s="101" t="s">
        <v>6</v>
      </c>
      <c r="C87" s="102" t="s">
        <v>64</v>
      </c>
      <c r="D87" s="151" t="s">
        <v>678</v>
      </c>
      <c r="E87" s="152"/>
      <c r="F87" s="152"/>
      <c r="G87" s="153"/>
      <c r="H87" s="97">
        <v>17139353.06</v>
      </c>
      <c r="I87" s="103">
        <v>16779253.06</v>
      </c>
      <c r="J87" s="104">
        <v>360100</v>
      </c>
      <c r="K87" s="119" t="str">
        <f t="shared" si="2"/>
        <v>49220229999000000151</v>
      </c>
      <c r="L87" s="106" t="s">
        <v>679</v>
      </c>
    </row>
    <row r="88" spans="1:12" s="85" customFormat="1" ht="12.75">
      <c r="A88" s="80" t="s">
        <v>680</v>
      </c>
      <c r="B88" s="79" t="s">
        <v>6</v>
      </c>
      <c r="C88" s="122" t="s">
        <v>64</v>
      </c>
      <c r="D88" s="148" t="s">
        <v>681</v>
      </c>
      <c r="E88" s="149"/>
      <c r="F88" s="149"/>
      <c r="G88" s="150"/>
      <c r="H88" s="81">
        <v>17139353.06</v>
      </c>
      <c r="I88" s="82">
        <v>16779253.06</v>
      </c>
      <c r="J88" s="83">
        <f>IF(IF(H88="",0,H88)=0,0,(IF(H88&gt;0,IF(I88&gt;H88,0,H88-I88),IF(I88&gt;H88,H88-I88,0))))</f>
        <v>360100</v>
      </c>
      <c r="K88" s="120" t="str">
        <f t="shared" si="2"/>
        <v>49220229999130000151</v>
      </c>
      <c r="L88" s="84" t="str">
        <f>C88&amp;D88&amp;G88</f>
        <v>49220229999130000151</v>
      </c>
    </row>
    <row r="89" spans="1:12" ht="12.75">
      <c r="A89" s="100" t="s">
        <v>145</v>
      </c>
      <c r="B89" s="101" t="s">
        <v>6</v>
      </c>
      <c r="C89" s="102" t="s">
        <v>64</v>
      </c>
      <c r="D89" s="151" t="s">
        <v>682</v>
      </c>
      <c r="E89" s="152"/>
      <c r="F89" s="152"/>
      <c r="G89" s="153"/>
      <c r="H89" s="97">
        <v>1820000</v>
      </c>
      <c r="I89" s="103">
        <v>1820000</v>
      </c>
      <c r="J89" s="104">
        <v>0</v>
      </c>
      <c r="K89" s="119" t="str">
        <f t="shared" si="2"/>
        <v>49220240000000000151</v>
      </c>
      <c r="L89" s="106" t="s">
        <v>683</v>
      </c>
    </row>
    <row r="90" spans="1:12" ht="22.5">
      <c r="A90" s="100" t="s">
        <v>684</v>
      </c>
      <c r="B90" s="101" t="s">
        <v>6</v>
      </c>
      <c r="C90" s="102" t="s">
        <v>64</v>
      </c>
      <c r="D90" s="151" t="s">
        <v>685</v>
      </c>
      <c r="E90" s="152"/>
      <c r="F90" s="152"/>
      <c r="G90" s="153"/>
      <c r="H90" s="97">
        <v>1820000</v>
      </c>
      <c r="I90" s="103">
        <v>1820000</v>
      </c>
      <c r="J90" s="104">
        <v>0</v>
      </c>
      <c r="K90" s="119" t="str">
        <f t="shared" si="2"/>
        <v>49220249999000000151</v>
      </c>
      <c r="L90" s="106" t="s">
        <v>686</v>
      </c>
    </row>
    <row r="91" spans="1:12" s="85" customFormat="1" ht="22.5">
      <c r="A91" s="80" t="s">
        <v>687</v>
      </c>
      <c r="B91" s="79" t="s">
        <v>6</v>
      </c>
      <c r="C91" s="122" t="s">
        <v>64</v>
      </c>
      <c r="D91" s="148" t="s">
        <v>688</v>
      </c>
      <c r="E91" s="149"/>
      <c r="F91" s="149"/>
      <c r="G91" s="150"/>
      <c r="H91" s="81">
        <v>1820000</v>
      </c>
      <c r="I91" s="82">
        <v>1820000</v>
      </c>
      <c r="J91" s="83">
        <f>IF(IF(H91="",0,H91)=0,0,(IF(H91&gt;0,IF(I91&gt;H91,0,H91-I91),IF(I91&gt;H91,H91-I91,0))))</f>
        <v>0</v>
      </c>
      <c r="K91" s="120" t="str">
        <f t="shared" si="2"/>
        <v>49220249999130000151</v>
      </c>
      <c r="L91" s="84" t="str">
        <f>C91&amp;D91&amp;G91</f>
        <v>49220249999130000151</v>
      </c>
    </row>
    <row r="92" spans="1:12" ht="33.75">
      <c r="A92" s="100" t="s">
        <v>689</v>
      </c>
      <c r="B92" s="101" t="s">
        <v>6</v>
      </c>
      <c r="C92" s="102" t="s">
        <v>64</v>
      </c>
      <c r="D92" s="151" t="s">
        <v>690</v>
      </c>
      <c r="E92" s="152"/>
      <c r="F92" s="152"/>
      <c r="G92" s="153"/>
      <c r="H92" s="97"/>
      <c r="I92" s="103">
        <v>-473155.7</v>
      </c>
      <c r="J92" s="104">
        <v>0</v>
      </c>
      <c r="K92" s="119" t="str">
        <f t="shared" si="2"/>
        <v>49221900000000000000</v>
      </c>
      <c r="L92" s="106" t="s">
        <v>691</v>
      </c>
    </row>
    <row r="93" spans="1:12" ht="45">
      <c r="A93" s="100" t="s">
        <v>692</v>
      </c>
      <c r="B93" s="101" t="s">
        <v>6</v>
      </c>
      <c r="C93" s="102" t="s">
        <v>64</v>
      </c>
      <c r="D93" s="151" t="s">
        <v>693</v>
      </c>
      <c r="E93" s="152"/>
      <c r="F93" s="152"/>
      <c r="G93" s="153"/>
      <c r="H93" s="97"/>
      <c r="I93" s="103">
        <v>-473155.7</v>
      </c>
      <c r="J93" s="104">
        <v>0</v>
      </c>
      <c r="K93" s="119" t="str">
        <f t="shared" si="2"/>
        <v>49221900000130000151</v>
      </c>
      <c r="L93" s="106" t="s">
        <v>694</v>
      </c>
    </row>
    <row r="94" spans="1:12" s="85" customFormat="1" ht="56.25">
      <c r="A94" s="80" t="s">
        <v>695</v>
      </c>
      <c r="B94" s="79" t="s">
        <v>6</v>
      </c>
      <c r="C94" s="122" t="s">
        <v>64</v>
      </c>
      <c r="D94" s="148" t="s">
        <v>696</v>
      </c>
      <c r="E94" s="149"/>
      <c r="F94" s="149"/>
      <c r="G94" s="150"/>
      <c r="H94" s="81"/>
      <c r="I94" s="82">
        <v>-17025.97</v>
      </c>
      <c r="J94" s="83">
        <f>IF(IF(H94="",0,H94)=0,0,(IF(H94&gt;0,IF(I94&gt;H94,0,H94-I94),IF(I94&gt;H94,H94-I94,0))))</f>
        <v>0</v>
      </c>
      <c r="K94" s="120" t="str">
        <f t="shared" si="2"/>
        <v>49221925555130000151</v>
      </c>
      <c r="L94" s="84" t="str">
        <f>C94&amp;D94&amp;G94</f>
        <v>49221925555130000151</v>
      </c>
    </row>
    <row r="95" spans="1:12" s="85" customFormat="1" ht="33.75">
      <c r="A95" s="80" t="s">
        <v>697</v>
      </c>
      <c r="B95" s="79" t="s">
        <v>6</v>
      </c>
      <c r="C95" s="122" t="s">
        <v>64</v>
      </c>
      <c r="D95" s="148" t="s">
        <v>698</v>
      </c>
      <c r="E95" s="149"/>
      <c r="F95" s="149"/>
      <c r="G95" s="150"/>
      <c r="H95" s="81"/>
      <c r="I95" s="82">
        <v>-341320.27</v>
      </c>
      <c r="J95" s="83">
        <f>IF(IF(H95="",0,H95)=0,0,(IF(H95&gt;0,IF(I95&gt;H95,0,H95-I95),IF(I95&gt;H95,H95-I95,0))))</f>
        <v>0</v>
      </c>
      <c r="K95" s="120" t="str">
        <f t="shared" si="2"/>
        <v>49221925560130000151</v>
      </c>
      <c r="L95" s="84" t="str">
        <f>C95&amp;D95&amp;G95</f>
        <v>49221925560130000151</v>
      </c>
    </row>
    <row r="96" spans="1:12" s="85" customFormat="1" ht="45">
      <c r="A96" s="80" t="s">
        <v>699</v>
      </c>
      <c r="B96" s="79" t="s">
        <v>6</v>
      </c>
      <c r="C96" s="122" t="s">
        <v>64</v>
      </c>
      <c r="D96" s="148" t="s">
        <v>700</v>
      </c>
      <c r="E96" s="149"/>
      <c r="F96" s="149"/>
      <c r="G96" s="150"/>
      <c r="H96" s="81"/>
      <c r="I96" s="82">
        <v>-114809.46</v>
      </c>
      <c r="J96" s="83">
        <f>IF(IF(H96="",0,H96)=0,0,(IF(H96&gt;0,IF(I96&gt;H96,0,H96-I96),IF(I96&gt;H96,H96-I96,0))))</f>
        <v>0</v>
      </c>
      <c r="K96" s="120" t="str">
        <f t="shared" si="2"/>
        <v>49221960010130000151</v>
      </c>
      <c r="L96" s="84" t="str">
        <f>C96&amp;D96&amp;G96</f>
        <v>49221960010130000151</v>
      </c>
    </row>
    <row r="97" spans="1:11" ht="3.75" customHeight="1" hidden="1" thickBot="1">
      <c r="A97" s="15"/>
      <c r="B97" s="27"/>
      <c r="C97" s="19"/>
      <c r="D97" s="28"/>
      <c r="E97" s="28"/>
      <c r="F97" s="28"/>
      <c r="G97" s="28"/>
      <c r="H97" s="36"/>
      <c r="I97" s="37"/>
      <c r="J97" s="51"/>
      <c r="K97" s="116"/>
    </row>
    <row r="98" spans="1:11" ht="12.75">
      <c r="A98" s="20"/>
      <c r="B98" s="21"/>
      <c r="C98" s="22"/>
      <c r="D98" s="22"/>
      <c r="E98" s="22"/>
      <c r="F98" s="22"/>
      <c r="G98" s="22"/>
      <c r="H98" s="23"/>
      <c r="I98" s="23"/>
      <c r="J98" s="22"/>
      <c r="K98" s="22"/>
    </row>
    <row r="99" spans="1:11" ht="12.75" customHeight="1">
      <c r="A99" s="173" t="s">
        <v>24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13"/>
    </row>
    <row r="100" spans="1:11" ht="12.75">
      <c r="A100" s="8"/>
      <c r="B100" s="8"/>
      <c r="C100" s="9"/>
      <c r="D100" s="9"/>
      <c r="E100" s="9"/>
      <c r="F100" s="9"/>
      <c r="G100" s="9"/>
      <c r="H100" s="10"/>
      <c r="I100" s="10"/>
      <c r="J100" s="33" t="s">
        <v>20</v>
      </c>
      <c r="K100" s="33"/>
    </row>
    <row r="101" spans="1:11" ht="12.75" customHeight="1">
      <c r="A101" s="167" t="s">
        <v>39</v>
      </c>
      <c r="B101" s="167" t="s">
        <v>40</v>
      </c>
      <c r="C101" s="174" t="s">
        <v>44</v>
      </c>
      <c r="D101" s="175"/>
      <c r="E101" s="175"/>
      <c r="F101" s="175"/>
      <c r="G101" s="176"/>
      <c r="H101" s="167" t="s">
        <v>42</v>
      </c>
      <c r="I101" s="167" t="s">
        <v>23</v>
      </c>
      <c r="J101" s="167" t="s">
        <v>43</v>
      </c>
      <c r="K101" s="114"/>
    </row>
    <row r="102" spans="1:11" ht="12.75">
      <c r="A102" s="168"/>
      <c r="B102" s="168"/>
      <c r="C102" s="177"/>
      <c r="D102" s="178"/>
      <c r="E102" s="178"/>
      <c r="F102" s="178"/>
      <c r="G102" s="179"/>
      <c r="H102" s="168"/>
      <c r="I102" s="168"/>
      <c r="J102" s="168"/>
      <c r="K102" s="114"/>
    </row>
    <row r="103" spans="1:11" ht="12.75">
      <c r="A103" s="169"/>
      <c r="B103" s="169"/>
      <c r="C103" s="180"/>
      <c r="D103" s="181"/>
      <c r="E103" s="181"/>
      <c r="F103" s="181"/>
      <c r="G103" s="182"/>
      <c r="H103" s="169"/>
      <c r="I103" s="169"/>
      <c r="J103" s="169"/>
      <c r="K103" s="114"/>
    </row>
    <row r="104" spans="1:11" ht="13.5" thickBot="1">
      <c r="A104" s="70">
        <v>1</v>
      </c>
      <c r="B104" s="12">
        <v>2</v>
      </c>
      <c r="C104" s="170">
        <v>3</v>
      </c>
      <c r="D104" s="171"/>
      <c r="E104" s="171"/>
      <c r="F104" s="171"/>
      <c r="G104" s="172"/>
      <c r="H104" s="13" t="s">
        <v>2</v>
      </c>
      <c r="I104" s="13" t="s">
        <v>25</v>
      </c>
      <c r="J104" s="13" t="s">
        <v>26</v>
      </c>
      <c r="K104" s="115"/>
    </row>
    <row r="105" spans="1:10" ht="12.75">
      <c r="A105" s="71" t="s">
        <v>5</v>
      </c>
      <c r="B105" s="38" t="s">
        <v>7</v>
      </c>
      <c r="C105" s="161" t="s">
        <v>17</v>
      </c>
      <c r="D105" s="162"/>
      <c r="E105" s="162"/>
      <c r="F105" s="162"/>
      <c r="G105" s="163"/>
      <c r="H105" s="52">
        <v>71648313.47</v>
      </c>
      <c r="I105" s="52">
        <v>60623974.38</v>
      </c>
      <c r="J105" s="105">
        <v>11024339.09</v>
      </c>
    </row>
    <row r="106" spans="1:10" ht="12.75" customHeight="1">
      <c r="A106" s="73" t="s">
        <v>4</v>
      </c>
      <c r="B106" s="50"/>
      <c r="C106" s="164"/>
      <c r="D106" s="165"/>
      <c r="E106" s="165"/>
      <c r="F106" s="165"/>
      <c r="G106" s="166"/>
      <c r="H106" s="59"/>
      <c r="I106" s="60"/>
      <c r="J106" s="61"/>
    </row>
    <row r="107" spans="1:12" ht="12.75">
      <c r="A107" s="100"/>
      <c r="B107" s="101" t="s">
        <v>7</v>
      </c>
      <c r="C107" s="102" t="s">
        <v>127</v>
      </c>
      <c r="D107" s="125" t="s">
        <v>130</v>
      </c>
      <c r="E107" s="151" t="s">
        <v>129</v>
      </c>
      <c r="F107" s="155"/>
      <c r="G107" s="130" t="s">
        <v>71</v>
      </c>
      <c r="H107" s="97">
        <v>71217413.47</v>
      </c>
      <c r="I107" s="103">
        <v>60270481.84</v>
      </c>
      <c r="J107" s="104">
        <v>10946931.63</v>
      </c>
      <c r="K107" s="119" t="str">
        <f aca="true" t="shared" si="3" ref="K107:K170">C107&amp;D107&amp;E107&amp;F107&amp;G107</f>
        <v>33400000000000000000</v>
      </c>
      <c r="L107" s="107" t="s">
        <v>128</v>
      </c>
    </row>
    <row r="108" spans="1:12" ht="12.75">
      <c r="A108" s="100" t="s">
        <v>131</v>
      </c>
      <c r="B108" s="101" t="s">
        <v>7</v>
      </c>
      <c r="C108" s="102" t="s">
        <v>127</v>
      </c>
      <c r="D108" s="125" t="s">
        <v>133</v>
      </c>
      <c r="E108" s="151" t="s">
        <v>129</v>
      </c>
      <c r="F108" s="155"/>
      <c r="G108" s="130" t="s">
        <v>71</v>
      </c>
      <c r="H108" s="97">
        <v>2536753.06</v>
      </c>
      <c r="I108" s="103">
        <v>1871917.06</v>
      </c>
      <c r="J108" s="104">
        <v>664836</v>
      </c>
      <c r="K108" s="119" t="str">
        <f t="shared" si="3"/>
        <v>33401000000000000000</v>
      </c>
      <c r="L108" s="107" t="s">
        <v>132</v>
      </c>
    </row>
    <row r="109" spans="1:12" ht="33.75">
      <c r="A109" s="100" t="s">
        <v>134</v>
      </c>
      <c r="B109" s="101" t="s">
        <v>7</v>
      </c>
      <c r="C109" s="102" t="s">
        <v>127</v>
      </c>
      <c r="D109" s="125" t="s">
        <v>136</v>
      </c>
      <c r="E109" s="151" t="s">
        <v>129</v>
      </c>
      <c r="F109" s="155"/>
      <c r="G109" s="130" t="s">
        <v>71</v>
      </c>
      <c r="H109" s="97">
        <v>235200</v>
      </c>
      <c r="I109" s="103">
        <v>235200</v>
      </c>
      <c r="J109" s="104">
        <v>0</v>
      </c>
      <c r="K109" s="119" t="str">
        <f t="shared" si="3"/>
        <v>33401060000000000000</v>
      </c>
      <c r="L109" s="107" t="s">
        <v>135</v>
      </c>
    </row>
    <row r="110" spans="1:12" ht="12.75">
      <c r="A110" s="100" t="s">
        <v>137</v>
      </c>
      <c r="B110" s="101" t="s">
        <v>7</v>
      </c>
      <c r="C110" s="102" t="s">
        <v>127</v>
      </c>
      <c r="D110" s="125" t="s">
        <v>136</v>
      </c>
      <c r="E110" s="151" t="s">
        <v>139</v>
      </c>
      <c r="F110" s="155"/>
      <c r="G110" s="130" t="s">
        <v>71</v>
      </c>
      <c r="H110" s="97">
        <v>235200</v>
      </c>
      <c r="I110" s="103">
        <v>235200</v>
      </c>
      <c r="J110" s="104">
        <v>0</v>
      </c>
      <c r="K110" s="119" t="str">
        <f t="shared" si="3"/>
        <v>33401069900000000000</v>
      </c>
      <c r="L110" s="107" t="s">
        <v>138</v>
      </c>
    </row>
    <row r="111" spans="1:12" ht="33.75">
      <c r="A111" s="100" t="s">
        <v>140</v>
      </c>
      <c r="B111" s="101" t="s">
        <v>7</v>
      </c>
      <c r="C111" s="102" t="s">
        <v>127</v>
      </c>
      <c r="D111" s="125" t="s">
        <v>136</v>
      </c>
      <c r="E111" s="151" t="s">
        <v>142</v>
      </c>
      <c r="F111" s="155"/>
      <c r="G111" s="130" t="s">
        <v>71</v>
      </c>
      <c r="H111" s="97">
        <v>235200</v>
      </c>
      <c r="I111" s="103">
        <v>235200</v>
      </c>
      <c r="J111" s="104">
        <v>0</v>
      </c>
      <c r="K111" s="119" t="str">
        <f t="shared" si="3"/>
        <v>33401069900029000000</v>
      </c>
      <c r="L111" s="107" t="s">
        <v>141</v>
      </c>
    </row>
    <row r="112" spans="1:12" ht="12.75">
      <c r="A112" s="100" t="s">
        <v>143</v>
      </c>
      <c r="B112" s="101" t="s">
        <v>7</v>
      </c>
      <c r="C112" s="102" t="s">
        <v>127</v>
      </c>
      <c r="D112" s="125" t="s">
        <v>136</v>
      </c>
      <c r="E112" s="151" t="s">
        <v>142</v>
      </c>
      <c r="F112" s="155"/>
      <c r="G112" s="130" t="s">
        <v>8</v>
      </c>
      <c r="H112" s="97">
        <v>235200</v>
      </c>
      <c r="I112" s="103">
        <v>235200</v>
      </c>
      <c r="J112" s="104">
        <v>0</v>
      </c>
      <c r="K112" s="119" t="str">
        <f t="shared" si="3"/>
        <v>33401069900029000500</v>
      </c>
      <c r="L112" s="107" t="s">
        <v>144</v>
      </c>
    </row>
    <row r="113" spans="1:12" s="85" customFormat="1" ht="12.75">
      <c r="A113" s="80" t="s">
        <v>145</v>
      </c>
      <c r="B113" s="79" t="s">
        <v>7</v>
      </c>
      <c r="C113" s="122" t="s">
        <v>127</v>
      </c>
      <c r="D113" s="126" t="s">
        <v>136</v>
      </c>
      <c r="E113" s="148" t="s">
        <v>142</v>
      </c>
      <c r="F113" s="154"/>
      <c r="G113" s="123" t="s">
        <v>146</v>
      </c>
      <c r="H113" s="81">
        <v>235200</v>
      </c>
      <c r="I113" s="82">
        <v>235200</v>
      </c>
      <c r="J113" s="83">
        <f>IF(IF(H113="",0,H113)=0,0,(IF(H113&gt;0,IF(I113&gt;H113,0,H113-I113),IF(I113&gt;H113,H113-I113,0))))</f>
        <v>0</v>
      </c>
      <c r="K113" s="119" t="str">
        <f t="shared" si="3"/>
        <v>33401069900029000540</v>
      </c>
      <c r="L113" s="84" t="str">
        <f>C113&amp;D113&amp;E113&amp;F113&amp;G113</f>
        <v>33401069900029000540</v>
      </c>
    </row>
    <row r="114" spans="1:12" ht="12.75">
      <c r="A114" s="100" t="s">
        <v>147</v>
      </c>
      <c r="B114" s="101" t="s">
        <v>7</v>
      </c>
      <c r="C114" s="102" t="s">
        <v>127</v>
      </c>
      <c r="D114" s="125" t="s">
        <v>149</v>
      </c>
      <c r="E114" s="151" t="s">
        <v>129</v>
      </c>
      <c r="F114" s="155"/>
      <c r="G114" s="130" t="s">
        <v>71</v>
      </c>
      <c r="H114" s="97">
        <v>272000</v>
      </c>
      <c r="I114" s="103">
        <v>0</v>
      </c>
      <c r="J114" s="104">
        <v>272000</v>
      </c>
      <c r="K114" s="119" t="str">
        <f t="shared" si="3"/>
        <v>33401110000000000000</v>
      </c>
      <c r="L114" s="107" t="s">
        <v>148</v>
      </c>
    </row>
    <row r="115" spans="1:12" ht="12.75">
      <c r="A115" s="100" t="s">
        <v>137</v>
      </c>
      <c r="B115" s="101" t="s">
        <v>7</v>
      </c>
      <c r="C115" s="102" t="s">
        <v>127</v>
      </c>
      <c r="D115" s="125" t="s">
        <v>149</v>
      </c>
      <c r="E115" s="151" t="s">
        <v>139</v>
      </c>
      <c r="F115" s="155"/>
      <c r="G115" s="130" t="s">
        <v>71</v>
      </c>
      <c r="H115" s="97">
        <v>272000</v>
      </c>
      <c r="I115" s="103">
        <v>0</v>
      </c>
      <c r="J115" s="104">
        <v>272000</v>
      </c>
      <c r="K115" s="119" t="str">
        <f t="shared" si="3"/>
        <v>33401119900000000000</v>
      </c>
      <c r="L115" s="107" t="s">
        <v>150</v>
      </c>
    </row>
    <row r="116" spans="1:12" ht="12.75">
      <c r="A116" s="100" t="s">
        <v>151</v>
      </c>
      <c r="B116" s="101" t="s">
        <v>7</v>
      </c>
      <c r="C116" s="102" t="s">
        <v>127</v>
      </c>
      <c r="D116" s="125" t="s">
        <v>149</v>
      </c>
      <c r="E116" s="151" t="s">
        <v>153</v>
      </c>
      <c r="F116" s="155"/>
      <c r="G116" s="130" t="s">
        <v>71</v>
      </c>
      <c r="H116" s="97">
        <v>272000</v>
      </c>
      <c r="I116" s="103">
        <v>0</v>
      </c>
      <c r="J116" s="104">
        <v>272000</v>
      </c>
      <c r="K116" s="119" t="str">
        <f t="shared" si="3"/>
        <v>33401119900023200000</v>
      </c>
      <c r="L116" s="107" t="s">
        <v>152</v>
      </c>
    </row>
    <row r="117" spans="1:12" ht="12.75">
      <c r="A117" s="100" t="s">
        <v>154</v>
      </c>
      <c r="B117" s="101" t="s">
        <v>7</v>
      </c>
      <c r="C117" s="102" t="s">
        <v>127</v>
      </c>
      <c r="D117" s="125" t="s">
        <v>149</v>
      </c>
      <c r="E117" s="151" t="s">
        <v>153</v>
      </c>
      <c r="F117" s="155"/>
      <c r="G117" s="130" t="s">
        <v>156</v>
      </c>
      <c r="H117" s="97">
        <v>272000</v>
      </c>
      <c r="I117" s="103">
        <v>0</v>
      </c>
      <c r="J117" s="104">
        <v>272000</v>
      </c>
      <c r="K117" s="119" t="str">
        <f t="shared" si="3"/>
        <v>33401119900023200800</v>
      </c>
      <c r="L117" s="107" t="s">
        <v>155</v>
      </c>
    </row>
    <row r="118" spans="1:12" s="85" customFormat="1" ht="12.75">
      <c r="A118" s="80" t="s">
        <v>157</v>
      </c>
      <c r="B118" s="79" t="s">
        <v>7</v>
      </c>
      <c r="C118" s="122" t="s">
        <v>127</v>
      </c>
      <c r="D118" s="126" t="s">
        <v>149</v>
      </c>
      <c r="E118" s="148" t="s">
        <v>153</v>
      </c>
      <c r="F118" s="154"/>
      <c r="G118" s="123" t="s">
        <v>158</v>
      </c>
      <c r="H118" s="81">
        <v>272000</v>
      </c>
      <c r="I118" s="82">
        <v>0</v>
      </c>
      <c r="J118" s="83">
        <f>IF(IF(H118="",0,H118)=0,0,(IF(H118&gt;0,IF(I118&gt;H118,0,H118-I118),IF(I118&gt;H118,H118-I118,0))))</f>
        <v>272000</v>
      </c>
      <c r="K118" s="119" t="str">
        <f t="shared" si="3"/>
        <v>33401119900023200870</v>
      </c>
      <c r="L118" s="84" t="str">
        <f>C118&amp;D118&amp;E118&amp;F118&amp;G118</f>
        <v>33401119900023200870</v>
      </c>
    </row>
    <row r="119" spans="1:12" ht="12.75">
      <c r="A119" s="100" t="s">
        <v>159</v>
      </c>
      <c r="B119" s="101" t="s">
        <v>7</v>
      </c>
      <c r="C119" s="102" t="s">
        <v>127</v>
      </c>
      <c r="D119" s="125" t="s">
        <v>161</v>
      </c>
      <c r="E119" s="151" t="s">
        <v>129</v>
      </c>
      <c r="F119" s="155"/>
      <c r="G119" s="130" t="s">
        <v>71</v>
      </c>
      <c r="H119" s="97">
        <v>2029553.06</v>
      </c>
      <c r="I119" s="103">
        <v>1636717.06</v>
      </c>
      <c r="J119" s="104">
        <v>392836</v>
      </c>
      <c r="K119" s="119" t="str">
        <f t="shared" si="3"/>
        <v>33401130000000000000</v>
      </c>
      <c r="L119" s="107" t="s">
        <v>160</v>
      </c>
    </row>
    <row r="120" spans="1:12" ht="12.75">
      <c r="A120" s="100"/>
      <c r="B120" s="101" t="s">
        <v>7</v>
      </c>
      <c r="C120" s="102" t="s">
        <v>127</v>
      </c>
      <c r="D120" s="125" t="s">
        <v>161</v>
      </c>
      <c r="E120" s="151" t="s">
        <v>163</v>
      </c>
      <c r="F120" s="155"/>
      <c r="G120" s="130" t="s">
        <v>71</v>
      </c>
      <c r="H120" s="97">
        <v>162453.06</v>
      </c>
      <c r="I120" s="103">
        <v>162453.06</v>
      </c>
      <c r="J120" s="104">
        <v>0</v>
      </c>
      <c r="K120" s="119" t="str">
        <f t="shared" si="3"/>
        <v>33401131660072090000</v>
      </c>
      <c r="L120" s="107" t="s">
        <v>162</v>
      </c>
    </row>
    <row r="121" spans="1:12" ht="22.5">
      <c r="A121" s="100" t="s">
        <v>164</v>
      </c>
      <c r="B121" s="101" t="s">
        <v>7</v>
      </c>
      <c r="C121" s="102" t="s">
        <v>127</v>
      </c>
      <c r="D121" s="125" t="s">
        <v>161</v>
      </c>
      <c r="E121" s="151" t="s">
        <v>163</v>
      </c>
      <c r="F121" s="155"/>
      <c r="G121" s="130" t="s">
        <v>7</v>
      </c>
      <c r="H121" s="97">
        <v>162453.06</v>
      </c>
      <c r="I121" s="103">
        <v>162453.06</v>
      </c>
      <c r="J121" s="104">
        <v>0</v>
      </c>
      <c r="K121" s="119" t="str">
        <f t="shared" si="3"/>
        <v>33401131660072090200</v>
      </c>
      <c r="L121" s="107" t="s">
        <v>165</v>
      </c>
    </row>
    <row r="122" spans="1:12" ht="22.5">
      <c r="A122" s="100" t="s">
        <v>166</v>
      </c>
      <c r="B122" s="101" t="s">
        <v>7</v>
      </c>
      <c r="C122" s="102" t="s">
        <v>127</v>
      </c>
      <c r="D122" s="125" t="s">
        <v>161</v>
      </c>
      <c r="E122" s="151" t="s">
        <v>163</v>
      </c>
      <c r="F122" s="155"/>
      <c r="G122" s="130" t="s">
        <v>168</v>
      </c>
      <c r="H122" s="97">
        <v>162453.06</v>
      </c>
      <c r="I122" s="103">
        <v>162453.06</v>
      </c>
      <c r="J122" s="104">
        <v>0</v>
      </c>
      <c r="K122" s="119" t="str">
        <f t="shared" si="3"/>
        <v>33401131660072090240</v>
      </c>
      <c r="L122" s="107" t="s">
        <v>167</v>
      </c>
    </row>
    <row r="123" spans="1:12" s="85" customFormat="1" ht="12.75">
      <c r="A123" s="80" t="s">
        <v>169</v>
      </c>
      <c r="B123" s="79" t="s">
        <v>7</v>
      </c>
      <c r="C123" s="122" t="s">
        <v>127</v>
      </c>
      <c r="D123" s="126" t="s">
        <v>161</v>
      </c>
      <c r="E123" s="148" t="s">
        <v>163</v>
      </c>
      <c r="F123" s="154"/>
      <c r="G123" s="123" t="s">
        <v>170</v>
      </c>
      <c r="H123" s="81">
        <v>162453.06</v>
      </c>
      <c r="I123" s="82">
        <v>162453.06</v>
      </c>
      <c r="J123" s="83">
        <f>IF(IF(H123="",0,H123)=0,0,(IF(H123&gt;0,IF(I123&gt;H123,0,H123-I123),IF(I123&gt;H123,H123-I123,0))))</f>
        <v>0</v>
      </c>
      <c r="K123" s="119" t="str">
        <f t="shared" si="3"/>
        <v>33401131660072090244</v>
      </c>
      <c r="L123" s="84" t="str">
        <f>C123&amp;D123&amp;E123&amp;F123&amp;G123</f>
        <v>33401131660072090244</v>
      </c>
    </row>
    <row r="124" spans="1:12" ht="12.75">
      <c r="A124" s="100"/>
      <c r="B124" s="101" t="s">
        <v>7</v>
      </c>
      <c r="C124" s="102" t="s">
        <v>127</v>
      </c>
      <c r="D124" s="125" t="s">
        <v>161</v>
      </c>
      <c r="E124" s="151" t="s">
        <v>172</v>
      </c>
      <c r="F124" s="155"/>
      <c r="G124" s="130" t="s">
        <v>71</v>
      </c>
      <c r="H124" s="97">
        <v>100000</v>
      </c>
      <c r="I124" s="103">
        <v>100000</v>
      </c>
      <c r="J124" s="104">
        <v>0</v>
      </c>
      <c r="K124" s="119" t="str">
        <f t="shared" si="3"/>
        <v>334011316600S2090000</v>
      </c>
      <c r="L124" s="107" t="s">
        <v>171</v>
      </c>
    </row>
    <row r="125" spans="1:12" ht="22.5">
      <c r="A125" s="100" t="s">
        <v>164</v>
      </c>
      <c r="B125" s="101" t="s">
        <v>7</v>
      </c>
      <c r="C125" s="102" t="s">
        <v>127</v>
      </c>
      <c r="D125" s="125" t="s">
        <v>161</v>
      </c>
      <c r="E125" s="151" t="s">
        <v>172</v>
      </c>
      <c r="F125" s="155"/>
      <c r="G125" s="130" t="s">
        <v>7</v>
      </c>
      <c r="H125" s="97">
        <v>100000</v>
      </c>
      <c r="I125" s="103">
        <v>100000</v>
      </c>
      <c r="J125" s="104">
        <v>0</v>
      </c>
      <c r="K125" s="119" t="str">
        <f t="shared" si="3"/>
        <v>334011316600S2090200</v>
      </c>
      <c r="L125" s="107" t="s">
        <v>173</v>
      </c>
    </row>
    <row r="126" spans="1:12" ht="22.5">
      <c r="A126" s="100" t="s">
        <v>166</v>
      </c>
      <c r="B126" s="101" t="s">
        <v>7</v>
      </c>
      <c r="C126" s="102" t="s">
        <v>127</v>
      </c>
      <c r="D126" s="125" t="s">
        <v>161</v>
      </c>
      <c r="E126" s="151" t="s">
        <v>172</v>
      </c>
      <c r="F126" s="155"/>
      <c r="G126" s="130" t="s">
        <v>168</v>
      </c>
      <c r="H126" s="97">
        <v>100000</v>
      </c>
      <c r="I126" s="103">
        <v>100000</v>
      </c>
      <c r="J126" s="104">
        <v>0</v>
      </c>
      <c r="K126" s="119" t="str">
        <f t="shared" si="3"/>
        <v>334011316600S2090240</v>
      </c>
      <c r="L126" s="107" t="s">
        <v>174</v>
      </c>
    </row>
    <row r="127" spans="1:12" s="85" customFormat="1" ht="12.75">
      <c r="A127" s="80" t="s">
        <v>169</v>
      </c>
      <c r="B127" s="79" t="s">
        <v>7</v>
      </c>
      <c r="C127" s="122" t="s">
        <v>127</v>
      </c>
      <c r="D127" s="126" t="s">
        <v>161</v>
      </c>
      <c r="E127" s="148" t="s">
        <v>172</v>
      </c>
      <c r="F127" s="154"/>
      <c r="G127" s="123" t="s">
        <v>170</v>
      </c>
      <c r="H127" s="81">
        <v>100000</v>
      </c>
      <c r="I127" s="82">
        <v>100000</v>
      </c>
      <c r="J127" s="83">
        <f>IF(IF(H127="",0,H127)=0,0,(IF(H127&gt;0,IF(I127&gt;H127,0,H127-I127),IF(I127&gt;H127,H127-I127,0))))</f>
        <v>0</v>
      </c>
      <c r="K127" s="119" t="str">
        <f t="shared" si="3"/>
        <v>334011316600S2090244</v>
      </c>
      <c r="L127" s="84" t="str">
        <f>C127&amp;D127&amp;E127&amp;F127&amp;G127</f>
        <v>334011316600S2090244</v>
      </c>
    </row>
    <row r="128" spans="1:12" ht="12.75">
      <c r="A128" s="100" t="s">
        <v>137</v>
      </c>
      <c r="B128" s="101" t="s">
        <v>7</v>
      </c>
      <c r="C128" s="102" t="s">
        <v>127</v>
      </c>
      <c r="D128" s="125" t="s">
        <v>161</v>
      </c>
      <c r="E128" s="151" t="s">
        <v>139</v>
      </c>
      <c r="F128" s="155"/>
      <c r="G128" s="130" t="s">
        <v>71</v>
      </c>
      <c r="H128" s="97">
        <v>1767100</v>
      </c>
      <c r="I128" s="103">
        <v>1374264</v>
      </c>
      <c r="J128" s="104">
        <v>392836</v>
      </c>
      <c r="K128" s="119" t="str">
        <f t="shared" si="3"/>
        <v>33401139900000000000</v>
      </c>
      <c r="L128" s="107" t="s">
        <v>175</v>
      </c>
    </row>
    <row r="129" spans="1:12" ht="12.75">
      <c r="A129" s="100" t="s">
        <v>176</v>
      </c>
      <c r="B129" s="101" t="s">
        <v>7</v>
      </c>
      <c r="C129" s="102" t="s">
        <v>127</v>
      </c>
      <c r="D129" s="125" t="s">
        <v>161</v>
      </c>
      <c r="E129" s="151" t="s">
        <v>178</v>
      </c>
      <c r="F129" s="155"/>
      <c r="G129" s="130" t="s">
        <v>71</v>
      </c>
      <c r="H129" s="97">
        <v>40000</v>
      </c>
      <c r="I129" s="103">
        <v>40000</v>
      </c>
      <c r="J129" s="104">
        <v>0</v>
      </c>
      <c r="K129" s="119" t="str">
        <f t="shared" si="3"/>
        <v>33401139900023400000</v>
      </c>
      <c r="L129" s="107" t="s">
        <v>177</v>
      </c>
    </row>
    <row r="130" spans="1:12" ht="22.5">
      <c r="A130" s="100" t="s">
        <v>164</v>
      </c>
      <c r="B130" s="101" t="s">
        <v>7</v>
      </c>
      <c r="C130" s="102" t="s">
        <v>127</v>
      </c>
      <c r="D130" s="125" t="s">
        <v>161</v>
      </c>
      <c r="E130" s="151" t="s">
        <v>178</v>
      </c>
      <c r="F130" s="155"/>
      <c r="G130" s="130" t="s">
        <v>7</v>
      </c>
      <c r="H130" s="97">
        <v>40000</v>
      </c>
      <c r="I130" s="103">
        <v>40000</v>
      </c>
      <c r="J130" s="104">
        <v>0</v>
      </c>
      <c r="K130" s="119" t="str">
        <f t="shared" si="3"/>
        <v>33401139900023400200</v>
      </c>
      <c r="L130" s="107" t="s">
        <v>179</v>
      </c>
    </row>
    <row r="131" spans="1:12" ht="22.5">
      <c r="A131" s="100" t="s">
        <v>166</v>
      </c>
      <c r="B131" s="101" t="s">
        <v>7</v>
      </c>
      <c r="C131" s="102" t="s">
        <v>127</v>
      </c>
      <c r="D131" s="125" t="s">
        <v>161</v>
      </c>
      <c r="E131" s="151" t="s">
        <v>178</v>
      </c>
      <c r="F131" s="155"/>
      <c r="G131" s="130" t="s">
        <v>168</v>
      </c>
      <c r="H131" s="97">
        <v>40000</v>
      </c>
      <c r="I131" s="103">
        <v>40000</v>
      </c>
      <c r="J131" s="104">
        <v>0</v>
      </c>
      <c r="K131" s="119" t="str">
        <f t="shared" si="3"/>
        <v>33401139900023400240</v>
      </c>
      <c r="L131" s="107" t="s">
        <v>180</v>
      </c>
    </row>
    <row r="132" spans="1:12" s="85" customFormat="1" ht="12.75">
      <c r="A132" s="80" t="s">
        <v>169</v>
      </c>
      <c r="B132" s="79" t="s">
        <v>7</v>
      </c>
      <c r="C132" s="122" t="s">
        <v>127</v>
      </c>
      <c r="D132" s="126" t="s">
        <v>161</v>
      </c>
      <c r="E132" s="148" t="s">
        <v>178</v>
      </c>
      <c r="F132" s="154"/>
      <c r="G132" s="123" t="s">
        <v>170</v>
      </c>
      <c r="H132" s="81">
        <v>40000</v>
      </c>
      <c r="I132" s="82">
        <v>40000</v>
      </c>
      <c r="J132" s="83">
        <f>IF(IF(H132="",0,H132)=0,0,(IF(H132&gt;0,IF(I132&gt;H132,0,H132-I132),IF(I132&gt;H132,H132-I132,0))))</f>
        <v>0</v>
      </c>
      <c r="K132" s="119" t="str">
        <f t="shared" si="3"/>
        <v>33401139900023400244</v>
      </c>
      <c r="L132" s="84" t="str">
        <f>C132&amp;D132&amp;E132&amp;F132&amp;G132</f>
        <v>33401139900023400244</v>
      </c>
    </row>
    <row r="133" spans="1:12" ht="12.75">
      <c r="A133" s="100" t="s">
        <v>181</v>
      </c>
      <c r="B133" s="101" t="s">
        <v>7</v>
      </c>
      <c r="C133" s="102" t="s">
        <v>127</v>
      </c>
      <c r="D133" s="125" t="s">
        <v>161</v>
      </c>
      <c r="E133" s="151" t="s">
        <v>183</v>
      </c>
      <c r="F133" s="155"/>
      <c r="G133" s="130" t="s">
        <v>71</v>
      </c>
      <c r="H133" s="97">
        <v>1464000</v>
      </c>
      <c r="I133" s="103">
        <v>1071167</v>
      </c>
      <c r="J133" s="104">
        <v>392833</v>
      </c>
      <c r="K133" s="119" t="str">
        <f t="shared" si="3"/>
        <v>33401139900024700000</v>
      </c>
      <c r="L133" s="107" t="s">
        <v>182</v>
      </c>
    </row>
    <row r="134" spans="1:12" ht="12.75">
      <c r="A134" s="100" t="s">
        <v>154</v>
      </c>
      <c r="B134" s="101" t="s">
        <v>7</v>
      </c>
      <c r="C134" s="102" t="s">
        <v>127</v>
      </c>
      <c r="D134" s="125" t="s">
        <v>161</v>
      </c>
      <c r="E134" s="151" t="s">
        <v>183</v>
      </c>
      <c r="F134" s="155"/>
      <c r="G134" s="130" t="s">
        <v>156</v>
      </c>
      <c r="H134" s="97">
        <v>1464000</v>
      </c>
      <c r="I134" s="103">
        <v>1071167</v>
      </c>
      <c r="J134" s="104">
        <v>392833</v>
      </c>
      <c r="K134" s="119" t="str">
        <f t="shared" si="3"/>
        <v>33401139900024700800</v>
      </c>
      <c r="L134" s="107" t="s">
        <v>184</v>
      </c>
    </row>
    <row r="135" spans="1:12" ht="12.75">
      <c r="A135" s="100" t="s">
        <v>185</v>
      </c>
      <c r="B135" s="101" t="s">
        <v>7</v>
      </c>
      <c r="C135" s="102" t="s">
        <v>127</v>
      </c>
      <c r="D135" s="125" t="s">
        <v>161</v>
      </c>
      <c r="E135" s="151" t="s">
        <v>183</v>
      </c>
      <c r="F135" s="155"/>
      <c r="G135" s="130" t="s">
        <v>187</v>
      </c>
      <c r="H135" s="97">
        <v>69000</v>
      </c>
      <c r="I135" s="103">
        <v>68667</v>
      </c>
      <c r="J135" s="104">
        <v>333</v>
      </c>
      <c r="K135" s="119" t="str">
        <f t="shared" si="3"/>
        <v>33401139900024700830</v>
      </c>
      <c r="L135" s="107" t="s">
        <v>186</v>
      </c>
    </row>
    <row r="136" spans="1:12" s="85" customFormat="1" ht="22.5">
      <c r="A136" s="80" t="s">
        <v>188</v>
      </c>
      <c r="B136" s="79" t="s">
        <v>7</v>
      </c>
      <c r="C136" s="122" t="s">
        <v>127</v>
      </c>
      <c r="D136" s="126" t="s">
        <v>161</v>
      </c>
      <c r="E136" s="148" t="s">
        <v>183</v>
      </c>
      <c r="F136" s="154"/>
      <c r="G136" s="123" t="s">
        <v>189</v>
      </c>
      <c r="H136" s="81">
        <v>69000</v>
      </c>
      <c r="I136" s="82">
        <v>68667</v>
      </c>
      <c r="J136" s="83">
        <f>IF(IF(H136="",0,H136)=0,0,(IF(H136&gt;0,IF(I136&gt;H136,0,H136-I136),IF(I136&gt;H136,H136-I136,0))))</f>
        <v>333</v>
      </c>
      <c r="K136" s="119" t="str">
        <f t="shared" si="3"/>
        <v>33401139900024700831</v>
      </c>
      <c r="L136" s="84" t="str">
        <f>C136&amp;D136&amp;E136&amp;F136&amp;G136</f>
        <v>33401139900024700831</v>
      </c>
    </row>
    <row r="137" spans="1:12" ht="12.75">
      <c r="A137" s="100" t="s">
        <v>190</v>
      </c>
      <c r="B137" s="101" t="s">
        <v>7</v>
      </c>
      <c r="C137" s="102" t="s">
        <v>127</v>
      </c>
      <c r="D137" s="125" t="s">
        <v>161</v>
      </c>
      <c r="E137" s="151" t="s">
        <v>183</v>
      </c>
      <c r="F137" s="155"/>
      <c r="G137" s="130" t="s">
        <v>192</v>
      </c>
      <c r="H137" s="97">
        <v>1395000</v>
      </c>
      <c r="I137" s="103">
        <v>1002500</v>
      </c>
      <c r="J137" s="104">
        <v>392500</v>
      </c>
      <c r="K137" s="119" t="str">
        <f t="shared" si="3"/>
        <v>33401139900024700850</v>
      </c>
      <c r="L137" s="107" t="s">
        <v>191</v>
      </c>
    </row>
    <row r="138" spans="1:12" s="85" customFormat="1" ht="12.75">
      <c r="A138" s="80" t="s">
        <v>193</v>
      </c>
      <c r="B138" s="79" t="s">
        <v>7</v>
      </c>
      <c r="C138" s="122" t="s">
        <v>127</v>
      </c>
      <c r="D138" s="126" t="s">
        <v>161</v>
      </c>
      <c r="E138" s="148" t="s">
        <v>183</v>
      </c>
      <c r="F138" s="154"/>
      <c r="G138" s="123" t="s">
        <v>194</v>
      </c>
      <c r="H138" s="81">
        <v>1395000</v>
      </c>
      <c r="I138" s="82">
        <v>1002500</v>
      </c>
      <c r="J138" s="83">
        <f>IF(IF(H138="",0,H138)=0,0,(IF(H138&gt;0,IF(I138&gt;H138,0,H138-I138),IF(I138&gt;H138,H138-I138,0))))</f>
        <v>392500</v>
      </c>
      <c r="K138" s="119" t="str">
        <f t="shared" si="3"/>
        <v>33401139900024700853</v>
      </c>
      <c r="L138" s="84" t="str">
        <f>C138&amp;D138&amp;E138&amp;F138&amp;G138</f>
        <v>33401139900024700853</v>
      </c>
    </row>
    <row r="139" spans="1:12" ht="12.75">
      <c r="A139" s="100" t="s">
        <v>195</v>
      </c>
      <c r="B139" s="101" t="s">
        <v>7</v>
      </c>
      <c r="C139" s="102" t="s">
        <v>127</v>
      </c>
      <c r="D139" s="125" t="s">
        <v>161</v>
      </c>
      <c r="E139" s="151" t="s">
        <v>197</v>
      </c>
      <c r="F139" s="155"/>
      <c r="G139" s="130" t="s">
        <v>71</v>
      </c>
      <c r="H139" s="97">
        <v>263100</v>
      </c>
      <c r="I139" s="103">
        <v>263097</v>
      </c>
      <c r="J139" s="104">
        <v>3</v>
      </c>
      <c r="K139" s="119" t="str">
        <f t="shared" si="3"/>
        <v>33401139900028600000</v>
      </c>
      <c r="L139" s="107" t="s">
        <v>196</v>
      </c>
    </row>
    <row r="140" spans="1:12" ht="22.5">
      <c r="A140" s="100" t="s">
        <v>164</v>
      </c>
      <c r="B140" s="101" t="s">
        <v>7</v>
      </c>
      <c r="C140" s="102" t="s">
        <v>127</v>
      </c>
      <c r="D140" s="125" t="s">
        <v>161</v>
      </c>
      <c r="E140" s="151" t="s">
        <v>197</v>
      </c>
      <c r="F140" s="155"/>
      <c r="G140" s="130" t="s">
        <v>7</v>
      </c>
      <c r="H140" s="97">
        <v>263100</v>
      </c>
      <c r="I140" s="103">
        <v>263097</v>
      </c>
      <c r="J140" s="104">
        <v>3</v>
      </c>
      <c r="K140" s="119" t="str">
        <f t="shared" si="3"/>
        <v>33401139900028600200</v>
      </c>
      <c r="L140" s="107" t="s">
        <v>198</v>
      </c>
    </row>
    <row r="141" spans="1:12" ht="22.5">
      <c r="A141" s="100" t="s">
        <v>166</v>
      </c>
      <c r="B141" s="101" t="s">
        <v>7</v>
      </c>
      <c r="C141" s="102" t="s">
        <v>127</v>
      </c>
      <c r="D141" s="125" t="s">
        <v>161</v>
      </c>
      <c r="E141" s="151" t="s">
        <v>197</v>
      </c>
      <c r="F141" s="155"/>
      <c r="G141" s="130" t="s">
        <v>168</v>
      </c>
      <c r="H141" s="97">
        <v>263100</v>
      </c>
      <c r="I141" s="103">
        <v>263097</v>
      </c>
      <c r="J141" s="104">
        <v>3</v>
      </c>
      <c r="K141" s="119" t="str">
        <f t="shared" si="3"/>
        <v>33401139900028600240</v>
      </c>
      <c r="L141" s="107" t="s">
        <v>199</v>
      </c>
    </row>
    <row r="142" spans="1:12" s="85" customFormat="1" ht="12.75">
      <c r="A142" s="80" t="s">
        <v>169</v>
      </c>
      <c r="B142" s="79" t="s">
        <v>7</v>
      </c>
      <c r="C142" s="122" t="s">
        <v>127</v>
      </c>
      <c r="D142" s="126" t="s">
        <v>161</v>
      </c>
      <c r="E142" s="148" t="s">
        <v>197</v>
      </c>
      <c r="F142" s="154"/>
      <c r="G142" s="123" t="s">
        <v>170</v>
      </c>
      <c r="H142" s="81">
        <v>263100</v>
      </c>
      <c r="I142" s="82">
        <v>263097</v>
      </c>
      <c r="J142" s="83">
        <f>IF(IF(H142="",0,H142)=0,0,(IF(H142&gt;0,IF(I142&gt;H142,0,H142-I142),IF(I142&gt;H142,H142-I142,0))))</f>
        <v>3</v>
      </c>
      <c r="K142" s="119" t="str">
        <f t="shared" si="3"/>
        <v>33401139900028600244</v>
      </c>
      <c r="L142" s="84" t="str">
        <f>C142&amp;D142&amp;E142&amp;F142&amp;G142</f>
        <v>33401139900028600244</v>
      </c>
    </row>
    <row r="143" spans="1:12" ht="22.5">
      <c r="A143" s="100" t="s">
        <v>200</v>
      </c>
      <c r="B143" s="101" t="s">
        <v>7</v>
      </c>
      <c r="C143" s="102" t="s">
        <v>127</v>
      </c>
      <c r="D143" s="125" t="s">
        <v>202</v>
      </c>
      <c r="E143" s="151" t="s">
        <v>129</v>
      </c>
      <c r="F143" s="155"/>
      <c r="G143" s="130" t="s">
        <v>71</v>
      </c>
      <c r="H143" s="97">
        <v>1520000</v>
      </c>
      <c r="I143" s="103">
        <v>1222401.5</v>
      </c>
      <c r="J143" s="104">
        <v>297598.5</v>
      </c>
      <c r="K143" s="119" t="str">
        <f t="shared" si="3"/>
        <v>33403000000000000000</v>
      </c>
      <c r="L143" s="107" t="s">
        <v>201</v>
      </c>
    </row>
    <row r="144" spans="1:12" ht="12.75">
      <c r="A144" s="100" t="s">
        <v>203</v>
      </c>
      <c r="B144" s="101" t="s">
        <v>7</v>
      </c>
      <c r="C144" s="102" t="s">
        <v>127</v>
      </c>
      <c r="D144" s="125" t="s">
        <v>205</v>
      </c>
      <c r="E144" s="151" t="s">
        <v>129</v>
      </c>
      <c r="F144" s="155"/>
      <c r="G144" s="130" t="s">
        <v>71</v>
      </c>
      <c r="H144" s="97">
        <v>1120000</v>
      </c>
      <c r="I144" s="103">
        <v>823401.5</v>
      </c>
      <c r="J144" s="104">
        <v>296598.5</v>
      </c>
      <c r="K144" s="119" t="str">
        <f t="shared" si="3"/>
        <v>33403100000000000000</v>
      </c>
      <c r="L144" s="107" t="s">
        <v>204</v>
      </c>
    </row>
    <row r="145" spans="1:12" ht="33.75">
      <c r="A145" s="100" t="s">
        <v>206</v>
      </c>
      <c r="B145" s="101" t="s">
        <v>7</v>
      </c>
      <c r="C145" s="102" t="s">
        <v>127</v>
      </c>
      <c r="D145" s="125" t="s">
        <v>205</v>
      </c>
      <c r="E145" s="151" t="s">
        <v>208</v>
      </c>
      <c r="F145" s="155"/>
      <c r="G145" s="130" t="s">
        <v>71</v>
      </c>
      <c r="H145" s="97">
        <v>1120000</v>
      </c>
      <c r="I145" s="103">
        <v>823401.5</v>
      </c>
      <c r="J145" s="104">
        <v>296598.5</v>
      </c>
      <c r="K145" s="119" t="str">
        <f t="shared" si="3"/>
        <v>33403102200000000000</v>
      </c>
      <c r="L145" s="107" t="s">
        <v>207</v>
      </c>
    </row>
    <row r="146" spans="1:12" ht="45">
      <c r="A146" s="100" t="s">
        <v>209</v>
      </c>
      <c r="B146" s="101" t="s">
        <v>7</v>
      </c>
      <c r="C146" s="102" t="s">
        <v>127</v>
      </c>
      <c r="D146" s="125" t="s">
        <v>205</v>
      </c>
      <c r="E146" s="151" t="s">
        <v>211</v>
      </c>
      <c r="F146" s="155"/>
      <c r="G146" s="130" t="s">
        <v>71</v>
      </c>
      <c r="H146" s="97">
        <v>1120000</v>
      </c>
      <c r="I146" s="103">
        <v>823401.5</v>
      </c>
      <c r="J146" s="104">
        <v>296598.5</v>
      </c>
      <c r="K146" s="119" t="str">
        <f t="shared" si="3"/>
        <v>33403102200024200000</v>
      </c>
      <c r="L146" s="107" t="s">
        <v>210</v>
      </c>
    </row>
    <row r="147" spans="1:12" ht="22.5">
      <c r="A147" s="100" t="s">
        <v>164</v>
      </c>
      <c r="B147" s="101" t="s">
        <v>7</v>
      </c>
      <c r="C147" s="102" t="s">
        <v>127</v>
      </c>
      <c r="D147" s="125" t="s">
        <v>205</v>
      </c>
      <c r="E147" s="151" t="s">
        <v>211</v>
      </c>
      <c r="F147" s="155"/>
      <c r="G147" s="130" t="s">
        <v>7</v>
      </c>
      <c r="H147" s="97">
        <v>1120000</v>
      </c>
      <c r="I147" s="103">
        <v>823401.5</v>
      </c>
      <c r="J147" s="104">
        <v>296598.5</v>
      </c>
      <c r="K147" s="119" t="str">
        <f t="shared" si="3"/>
        <v>33403102200024200200</v>
      </c>
      <c r="L147" s="107" t="s">
        <v>212</v>
      </c>
    </row>
    <row r="148" spans="1:12" ht="22.5">
      <c r="A148" s="100" t="s">
        <v>166</v>
      </c>
      <c r="B148" s="101" t="s">
        <v>7</v>
      </c>
      <c r="C148" s="102" t="s">
        <v>127</v>
      </c>
      <c r="D148" s="125" t="s">
        <v>205</v>
      </c>
      <c r="E148" s="151" t="s">
        <v>211</v>
      </c>
      <c r="F148" s="155"/>
      <c r="G148" s="130" t="s">
        <v>168</v>
      </c>
      <c r="H148" s="97">
        <v>1120000</v>
      </c>
      <c r="I148" s="103">
        <v>823401.5</v>
      </c>
      <c r="J148" s="104">
        <v>296598.5</v>
      </c>
      <c r="K148" s="119" t="str">
        <f t="shared" si="3"/>
        <v>33403102200024200240</v>
      </c>
      <c r="L148" s="107" t="s">
        <v>213</v>
      </c>
    </row>
    <row r="149" spans="1:12" s="85" customFormat="1" ht="12.75">
      <c r="A149" s="80" t="s">
        <v>169</v>
      </c>
      <c r="B149" s="79" t="s">
        <v>7</v>
      </c>
      <c r="C149" s="122" t="s">
        <v>127</v>
      </c>
      <c r="D149" s="126" t="s">
        <v>205</v>
      </c>
      <c r="E149" s="148" t="s">
        <v>211</v>
      </c>
      <c r="F149" s="154"/>
      <c r="G149" s="123" t="s">
        <v>170</v>
      </c>
      <c r="H149" s="81">
        <v>1120000</v>
      </c>
      <c r="I149" s="82">
        <v>823401.5</v>
      </c>
      <c r="J149" s="83">
        <f>IF(IF(H149="",0,H149)=0,0,(IF(H149&gt;0,IF(I149&gt;H149,0,H149-I149),IF(I149&gt;H149,H149-I149,0))))</f>
        <v>296598.5</v>
      </c>
      <c r="K149" s="119" t="str">
        <f t="shared" si="3"/>
        <v>33403102200024200244</v>
      </c>
      <c r="L149" s="84" t="str">
        <f>C149&amp;D149&amp;E149&amp;F149&amp;G149</f>
        <v>33403102200024200244</v>
      </c>
    </row>
    <row r="150" spans="1:12" ht="22.5">
      <c r="A150" s="100" t="s">
        <v>214</v>
      </c>
      <c r="B150" s="101" t="s">
        <v>7</v>
      </c>
      <c r="C150" s="102" t="s">
        <v>127</v>
      </c>
      <c r="D150" s="125" t="s">
        <v>216</v>
      </c>
      <c r="E150" s="151" t="s">
        <v>129</v>
      </c>
      <c r="F150" s="155"/>
      <c r="G150" s="130" t="s">
        <v>71</v>
      </c>
      <c r="H150" s="97">
        <v>400000</v>
      </c>
      <c r="I150" s="103">
        <v>399000</v>
      </c>
      <c r="J150" s="104">
        <v>1000</v>
      </c>
      <c r="K150" s="119" t="str">
        <f t="shared" si="3"/>
        <v>33403140000000000000</v>
      </c>
      <c r="L150" s="107" t="s">
        <v>215</v>
      </c>
    </row>
    <row r="151" spans="1:12" ht="12.75">
      <c r="A151" s="100" t="s">
        <v>137</v>
      </c>
      <c r="B151" s="101" t="s">
        <v>7</v>
      </c>
      <c r="C151" s="102" t="s">
        <v>127</v>
      </c>
      <c r="D151" s="125" t="s">
        <v>216</v>
      </c>
      <c r="E151" s="151" t="s">
        <v>139</v>
      </c>
      <c r="F151" s="155"/>
      <c r="G151" s="130" t="s">
        <v>71</v>
      </c>
      <c r="H151" s="97">
        <v>400000</v>
      </c>
      <c r="I151" s="103">
        <v>399000</v>
      </c>
      <c r="J151" s="104">
        <v>1000</v>
      </c>
      <c r="K151" s="119" t="str">
        <f t="shared" si="3"/>
        <v>33403149900000000000</v>
      </c>
      <c r="L151" s="107" t="s">
        <v>217</v>
      </c>
    </row>
    <row r="152" spans="1:12" ht="12.75">
      <c r="A152" s="100" t="s">
        <v>176</v>
      </c>
      <c r="B152" s="101" t="s">
        <v>7</v>
      </c>
      <c r="C152" s="102" t="s">
        <v>127</v>
      </c>
      <c r="D152" s="125" t="s">
        <v>216</v>
      </c>
      <c r="E152" s="151" t="s">
        <v>178</v>
      </c>
      <c r="F152" s="155"/>
      <c r="G152" s="130" t="s">
        <v>71</v>
      </c>
      <c r="H152" s="97">
        <v>300000</v>
      </c>
      <c r="I152" s="103">
        <v>300000</v>
      </c>
      <c r="J152" s="104">
        <v>0</v>
      </c>
      <c r="K152" s="119" t="str">
        <f t="shared" si="3"/>
        <v>33403149900023400000</v>
      </c>
      <c r="L152" s="107" t="s">
        <v>218</v>
      </c>
    </row>
    <row r="153" spans="1:12" ht="56.25">
      <c r="A153" s="100" t="s">
        <v>219</v>
      </c>
      <c r="B153" s="101" t="s">
        <v>7</v>
      </c>
      <c r="C153" s="102" t="s">
        <v>127</v>
      </c>
      <c r="D153" s="125" t="s">
        <v>216</v>
      </c>
      <c r="E153" s="151" t="s">
        <v>178</v>
      </c>
      <c r="F153" s="155"/>
      <c r="G153" s="130" t="s">
        <v>221</v>
      </c>
      <c r="H153" s="97">
        <v>300000</v>
      </c>
      <c r="I153" s="103">
        <v>300000</v>
      </c>
      <c r="J153" s="104">
        <v>0</v>
      </c>
      <c r="K153" s="119" t="str">
        <f t="shared" si="3"/>
        <v>33403149900023400100</v>
      </c>
      <c r="L153" s="107" t="s">
        <v>220</v>
      </c>
    </row>
    <row r="154" spans="1:12" ht="22.5">
      <c r="A154" s="100" t="s">
        <v>222</v>
      </c>
      <c r="B154" s="101" t="s">
        <v>7</v>
      </c>
      <c r="C154" s="102" t="s">
        <v>127</v>
      </c>
      <c r="D154" s="125" t="s">
        <v>216</v>
      </c>
      <c r="E154" s="151" t="s">
        <v>178</v>
      </c>
      <c r="F154" s="155"/>
      <c r="G154" s="130" t="s">
        <v>224</v>
      </c>
      <c r="H154" s="97">
        <v>300000</v>
      </c>
      <c r="I154" s="103">
        <v>300000</v>
      </c>
      <c r="J154" s="104">
        <v>0</v>
      </c>
      <c r="K154" s="119" t="str">
        <f t="shared" si="3"/>
        <v>33403149900023400120</v>
      </c>
      <c r="L154" s="107" t="s">
        <v>223</v>
      </c>
    </row>
    <row r="155" spans="1:12" s="85" customFormat="1" ht="45">
      <c r="A155" s="80" t="s">
        <v>225</v>
      </c>
      <c r="B155" s="79" t="s">
        <v>7</v>
      </c>
      <c r="C155" s="122" t="s">
        <v>127</v>
      </c>
      <c r="D155" s="126" t="s">
        <v>216</v>
      </c>
      <c r="E155" s="148" t="s">
        <v>178</v>
      </c>
      <c r="F155" s="154"/>
      <c r="G155" s="123" t="s">
        <v>226</v>
      </c>
      <c r="H155" s="81">
        <v>300000</v>
      </c>
      <c r="I155" s="82">
        <v>300000</v>
      </c>
      <c r="J155" s="83">
        <f>IF(IF(H155="",0,H155)=0,0,(IF(H155&gt;0,IF(I155&gt;H155,0,H155-I155),IF(I155&gt;H155,H155-I155,0))))</f>
        <v>0</v>
      </c>
      <c r="K155" s="119" t="str">
        <f t="shared" si="3"/>
        <v>33403149900023400123</v>
      </c>
      <c r="L155" s="84" t="str">
        <f>C155&amp;D155&amp;E155&amp;F155&amp;G155</f>
        <v>33403149900023400123</v>
      </c>
    </row>
    <row r="156" spans="1:12" ht="45">
      <c r="A156" s="100" t="s">
        <v>227</v>
      </c>
      <c r="B156" s="101" t="s">
        <v>7</v>
      </c>
      <c r="C156" s="102" t="s">
        <v>127</v>
      </c>
      <c r="D156" s="125" t="s">
        <v>216</v>
      </c>
      <c r="E156" s="151" t="s">
        <v>229</v>
      </c>
      <c r="F156" s="155"/>
      <c r="G156" s="130" t="s">
        <v>71</v>
      </c>
      <c r="H156" s="97">
        <v>100000</v>
      </c>
      <c r="I156" s="103">
        <v>99000</v>
      </c>
      <c r="J156" s="104">
        <v>1000</v>
      </c>
      <c r="K156" s="119" t="str">
        <f t="shared" si="3"/>
        <v>33403149900024200000</v>
      </c>
      <c r="L156" s="107" t="s">
        <v>228</v>
      </c>
    </row>
    <row r="157" spans="1:12" ht="22.5">
      <c r="A157" s="100" t="s">
        <v>164</v>
      </c>
      <c r="B157" s="101" t="s">
        <v>7</v>
      </c>
      <c r="C157" s="102" t="s">
        <v>127</v>
      </c>
      <c r="D157" s="125" t="s">
        <v>216</v>
      </c>
      <c r="E157" s="151" t="s">
        <v>229</v>
      </c>
      <c r="F157" s="155"/>
      <c r="G157" s="130" t="s">
        <v>7</v>
      </c>
      <c r="H157" s="97">
        <v>100000</v>
      </c>
      <c r="I157" s="103">
        <v>99000</v>
      </c>
      <c r="J157" s="104">
        <v>1000</v>
      </c>
      <c r="K157" s="119" t="str">
        <f t="shared" si="3"/>
        <v>33403149900024200200</v>
      </c>
      <c r="L157" s="107" t="s">
        <v>230</v>
      </c>
    </row>
    <row r="158" spans="1:12" ht="22.5">
      <c r="A158" s="100" t="s">
        <v>166</v>
      </c>
      <c r="B158" s="101" t="s">
        <v>7</v>
      </c>
      <c r="C158" s="102" t="s">
        <v>127</v>
      </c>
      <c r="D158" s="125" t="s">
        <v>216</v>
      </c>
      <c r="E158" s="151" t="s">
        <v>229</v>
      </c>
      <c r="F158" s="155"/>
      <c r="G158" s="130" t="s">
        <v>168</v>
      </c>
      <c r="H158" s="97">
        <v>100000</v>
      </c>
      <c r="I158" s="103">
        <v>99000</v>
      </c>
      <c r="J158" s="104">
        <v>1000</v>
      </c>
      <c r="K158" s="119" t="str">
        <f t="shared" si="3"/>
        <v>33403149900024200240</v>
      </c>
      <c r="L158" s="107" t="s">
        <v>231</v>
      </c>
    </row>
    <row r="159" spans="1:12" s="85" customFormat="1" ht="12.75">
      <c r="A159" s="80" t="s">
        <v>169</v>
      </c>
      <c r="B159" s="79" t="s">
        <v>7</v>
      </c>
      <c r="C159" s="122" t="s">
        <v>127</v>
      </c>
      <c r="D159" s="126" t="s">
        <v>216</v>
      </c>
      <c r="E159" s="148" t="s">
        <v>229</v>
      </c>
      <c r="F159" s="154"/>
      <c r="G159" s="123" t="s">
        <v>170</v>
      </c>
      <c r="H159" s="81">
        <v>100000</v>
      </c>
      <c r="I159" s="82">
        <v>99000</v>
      </c>
      <c r="J159" s="83">
        <f>IF(IF(H159="",0,H159)=0,0,(IF(H159&gt;0,IF(I159&gt;H159,0,H159-I159),IF(I159&gt;H159,H159-I159,0))))</f>
        <v>1000</v>
      </c>
      <c r="K159" s="119" t="str">
        <f t="shared" si="3"/>
        <v>33403149900024200244</v>
      </c>
      <c r="L159" s="84" t="str">
        <f>C159&amp;D159&amp;E159&amp;F159&amp;G159</f>
        <v>33403149900024200244</v>
      </c>
    </row>
    <row r="160" spans="1:12" ht="12.75">
      <c r="A160" s="100" t="s">
        <v>232</v>
      </c>
      <c r="B160" s="101" t="s">
        <v>7</v>
      </c>
      <c r="C160" s="102" t="s">
        <v>127</v>
      </c>
      <c r="D160" s="125" t="s">
        <v>234</v>
      </c>
      <c r="E160" s="151" t="s">
        <v>129</v>
      </c>
      <c r="F160" s="155"/>
      <c r="G160" s="130" t="s">
        <v>71</v>
      </c>
      <c r="H160" s="97">
        <v>26634245.57</v>
      </c>
      <c r="I160" s="103">
        <v>24925897.9</v>
      </c>
      <c r="J160" s="104">
        <v>1708347.67</v>
      </c>
      <c r="K160" s="119" t="str">
        <f t="shared" si="3"/>
        <v>33404000000000000000</v>
      </c>
      <c r="L160" s="107" t="s">
        <v>233</v>
      </c>
    </row>
    <row r="161" spans="1:12" ht="12.75">
      <c r="A161" s="100" t="s">
        <v>235</v>
      </c>
      <c r="B161" s="101" t="s">
        <v>7</v>
      </c>
      <c r="C161" s="102" t="s">
        <v>127</v>
      </c>
      <c r="D161" s="125" t="s">
        <v>237</v>
      </c>
      <c r="E161" s="151" t="s">
        <v>129</v>
      </c>
      <c r="F161" s="155"/>
      <c r="G161" s="130" t="s">
        <v>71</v>
      </c>
      <c r="H161" s="97">
        <v>26259245.57</v>
      </c>
      <c r="I161" s="103">
        <v>24594499.9</v>
      </c>
      <c r="J161" s="104">
        <v>1664745.67</v>
      </c>
      <c r="K161" s="119" t="str">
        <f t="shared" si="3"/>
        <v>33404090000000000000</v>
      </c>
      <c r="L161" s="107" t="s">
        <v>236</v>
      </c>
    </row>
    <row r="162" spans="1:12" ht="45">
      <c r="A162" s="100" t="s">
        <v>238</v>
      </c>
      <c r="B162" s="101" t="s">
        <v>7</v>
      </c>
      <c r="C162" s="102" t="s">
        <v>127</v>
      </c>
      <c r="D162" s="125" t="s">
        <v>237</v>
      </c>
      <c r="E162" s="151" t="s">
        <v>240</v>
      </c>
      <c r="F162" s="155"/>
      <c r="G162" s="130" t="s">
        <v>71</v>
      </c>
      <c r="H162" s="97">
        <v>1000000</v>
      </c>
      <c r="I162" s="103">
        <v>958000</v>
      </c>
      <c r="J162" s="104">
        <v>42000</v>
      </c>
      <c r="K162" s="119" t="str">
        <f t="shared" si="3"/>
        <v>33404091400000000000</v>
      </c>
      <c r="L162" s="107" t="s">
        <v>239</v>
      </c>
    </row>
    <row r="163" spans="1:12" ht="22.5">
      <c r="A163" s="100" t="s">
        <v>241</v>
      </c>
      <c r="B163" s="101" t="s">
        <v>7</v>
      </c>
      <c r="C163" s="102" t="s">
        <v>127</v>
      </c>
      <c r="D163" s="125" t="s">
        <v>237</v>
      </c>
      <c r="E163" s="151" t="s">
        <v>243</v>
      </c>
      <c r="F163" s="155"/>
      <c r="G163" s="130" t="s">
        <v>71</v>
      </c>
      <c r="H163" s="97">
        <v>1000000</v>
      </c>
      <c r="I163" s="103">
        <v>958000</v>
      </c>
      <c r="J163" s="104">
        <v>42000</v>
      </c>
      <c r="K163" s="119" t="str">
        <f t="shared" si="3"/>
        <v>33404091400026800000</v>
      </c>
      <c r="L163" s="107" t="s">
        <v>242</v>
      </c>
    </row>
    <row r="164" spans="1:12" ht="22.5">
      <c r="A164" s="100" t="s">
        <v>164</v>
      </c>
      <c r="B164" s="101" t="s">
        <v>7</v>
      </c>
      <c r="C164" s="102" t="s">
        <v>127</v>
      </c>
      <c r="D164" s="125" t="s">
        <v>237</v>
      </c>
      <c r="E164" s="151" t="s">
        <v>243</v>
      </c>
      <c r="F164" s="155"/>
      <c r="G164" s="130" t="s">
        <v>7</v>
      </c>
      <c r="H164" s="97">
        <v>1000000</v>
      </c>
      <c r="I164" s="103">
        <v>958000</v>
      </c>
      <c r="J164" s="104">
        <v>42000</v>
      </c>
      <c r="K164" s="119" t="str">
        <f t="shared" si="3"/>
        <v>33404091400026800200</v>
      </c>
      <c r="L164" s="107" t="s">
        <v>244</v>
      </c>
    </row>
    <row r="165" spans="1:12" ht="22.5">
      <c r="A165" s="100" t="s">
        <v>166</v>
      </c>
      <c r="B165" s="101" t="s">
        <v>7</v>
      </c>
      <c r="C165" s="102" t="s">
        <v>127</v>
      </c>
      <c r="D165" s="125" t="s">
        <v>237</v>
      </c>
      <c r="E165" s="151" t="s">
        <v>243</v>
      </c>
      <c r="F165" s="155"/>
      <c r="G165" s="130" t="s">
        <v>168</v>
      </c>
      <c r="H165" s="97">
        <v>1000000</v>
      </c>
      <c r="I165" s="103">
        <v>958000</v>
      </c>
      <c r="J165" s="104">
        <v>42000</v>
      </c>
      <c r="K165" s="119" t="str">
        <f t="shared" si="3"/>
        <v>33404091400026800240</v>
      </c>
      <c r="L165" s="107" t="s">
        <v>245</v>
      </c>
    </row>
    <row r="166" spans="1:12" s="85" customFormat="1" ht="12.75">
      <c r="A166" s="80" t="s">
        <v>169</v>
      </c>
      <c r="B166" s="79" t="s">
        <v>7</v>
      </c>
      <c r="C166" s="122" t="s">
        <v>127</v>
      </c>
      <c r="D166" s="126" t="s">
        <v>237</v>
      </c>
      <c r="E166" s="148" t="s">
        <v>243</v>
      </c>
      <c r="F166" s="154"/>
      <c r="G166" s="123" t="s">
        <v>170</v>
      </c>
      <c r="H166" s="81">
        <v>1000000</v>
      </c>
      <c r="I166" s="82">
        <v>958000</v>
      </c>
      <c r="J166" s="83">
        <f>IF(IF(H166="",0,H166)=0,0,(IF(H166&gt;0,IF(I166&gt;H166,0,H166-I166),IF(I166&gt;H166,H166-I166,0))))</f>
        <v>42000</v>
      </c>
      <c r="K166" s="119" t="str">
        <f t="shared" si="3"/>
        <v>33404091400026800244</v>
      </c>
      <c r="L166" s="84" t="str">
        <f>C166&amp;D166&amp;E166&amp;F166&amp;G166</f>
        <v>33404091400026800244</v>
      </c>
    </row>
    <row r="167" spans="1:12" ht="67.5">
      <c r="A167" s="100" t="s">
        <v>246</v>
      </c>
      <c r="B167" s="101" t="s">
        <v>7</v>
      </c>
      <c r="C167" s="102" t="s">
        <v>127</v>
      </c>
      <c r="D167" s="125" t="s">
        <v>237</v>
      </c>
      <c r="E167" s="151" t="s">
        <v>248</v>
      </c>
      <c r="F167" s="155"/>
      <c r="G167" s="130" t="s">
        <v>71</v>
      </c>
      <c r="H167" s="97">
        <v>25134245.57</v>
      </c>
      <c r="I167" s="103">
        <v>23515228.9</v>
      </c>
      <c r="J167" s="104">
        <v>1619016.67</v>
      </c>
      <c r="K167" s="119" t="str">
        <f t="shared" si="3"/>
        <v>33404091500000000000</v>
      </c>
      <c r="L167" s="107" t="s">
        <v>247</v>
      </c>
    </row>
    <row r="168" spans="1:12" ht="12.75">
      <c r="A168" s="100" t="s">
        <v>249</v>
      </c>
      <c r="B168" s="101" t="s">
        <v>7</v>
      </c>
      <c r="C168" s="102" t="s">
        <v>127</v>
      </c>
      <c r="D168" s="125" t="s">
        <v>237</v>
      </c>
      <c r="E168" s="151" t="s">
        <v>251</v>
      </c>
      <c r="F168" s="155"/>
      <c r="G168" s="130" t="s">
        <v>71</v>
      </c>
      <c r="H168" s="97">
        <v>5252315.78</v>
      </c>
      <c r="I168" s="103">
        <v>4692781.14</v>
      </c>
      <c r="J168" s="104">
        <v>559534.64</v>
      </c>
      <c r="K168" s="119" t="str">
        <f t="shared" si="3"/>
        <v>33404091500023900000</v>
      </c>
      <c r="L168" s="107" t="s">
        <v>250</v>
      </c>
    </row>
    <row r="169" spans="1:12" ht="22.5">
      <c r="A169" s="100" t="s">
        <v>164</v>
      </c>
      <c r="B169" s="101" t="s">
        <v>7</v>
      </c>
      <c r="C169" s="102" t="s">
        <v>127</v>
      </c>
      <c r="D169" s="125" t="s">
        <v>237</v>
      </c>
      <c r="E169" s="151" t="s">
        <v>251</v>
      </c>
      <c r="F169" s="155"/>
      <c r="G169" s="130" t="s">
        <v>7</v>
      </c>
      <c r="H169" s="97">
        <v>5252315.78</v>
      </c>
      <c r="I169" s="103">
        <v>4692781.14</v>
      </c>
      <c r="J169" s="104">
        <v>559534.64</v>
      </c>
      <c r="K169" s="119" t="str">
        <f t="shared" si="3"/>
        <v>33404091500023900200</v>
      </c>
      <c r="L169" s="107" t="s">
        <v>252</v>
      </c>
    </row>
    <row r="170" spans="1:12" ht="22.5">
      <c r="A170" s="100" t="s">
        <v>166</v>
      </c>
      <c r="B170" s="101" t="s">
        <v>7</v>
      </c>
      <c r="C170" s="102" t="s">
        <v>127</v>
      </c>
      <c r="D170" s="125" t="s">
        <v>237</v>
      </c>
      <c r="E170" s="151" t="s">
        <v>251</v>
      </c>
      <c r="F170" s="155"/>
      <c r="G170" s="130" t="s">
        <v>168</v>
      </c>
      <c r="H170" s="97">
        <v>5252315.78</v>
      </c>
      <c r="I170" s="103">
        <v>4692781.14</v>
      </c>
      <c r="J170" s="104">
        <v>559534.64</v>
      </c>
      <c r="K170" s="119" t="str">
        <f t="shared" si="3"/>
        <v>33404091500023900240</v>
      </c>
      <c r="L170" s="107" t="s">
        <v>253</v>
      </c>
    </row>
    <row r="171" spans="1:12" s="85" customFormat="1" ht="12.75">
      <c r="A171" s="80" t="s">
        <v>169</v>
      </c>
      <c r="B171" s="79" t="s">
        <v>7</v>
      </c>
      <c r="C171" s="122" t="s">
        <v>127</v>
      </c>
      <c r="D171" s="126" t="s">
        <v>237</v>
      </c>
      <c r="E171" s="148" t="s">
        <v>251</v>
      </c>
      <c r="F171" s="154"/>
      <c r="G171" s="123" t="s">
        <v>170</v>
      </c>
      <c r="H171" s="81">
        <v>5252315.78</v>
      </c>
      <c r="I171" s="82">
        <v>4692781.14</v>
      </c>
      <c r="J171" s="83">
        <f>IF(IF(H171="",0,H171)=0,0,(IF(H171&gt;0,IF(I171&gt;H171,0,H171-I171),IF(I171&gt;H171,H171-I171,0))))</f>
        <v>559534.64</v>
      </c>
      <c r="K171" s="119" t="str">
        <f aca="true" t="shared" si="4" ref="K171:K234">C171&amp;D171&amp;E171&amp;F171&amp;G171</f>
        <v>33404091500023900244</v>
      </c>
      <c r="L171" s="84" t="str">
        <f>C171&amp;D171&amp;E171&amp;F171&amp;G171</f>
        <v>33404091500023900244</v>
      </c>
    </row>
    <row r="172" spans="1:12" ht="33.75">
      <c r="A172" s="100" t="s">
        <v>254</v>
      </c>
      <c r="B172" s="101" t="s">
        <v>7</v>
      </c>
      <c r="C172" s="102" t="s">
        <v>127</v>
      </c>
      <c r="D172" s="125" t="s">
        <v>237</v>
      </c>
      <c r="E172" s="151" t="s">
        <v>256</v>
      </c>
      <c r="F172" s="155"/>
      <c r="G172" s="130" t="s">
        <v>71</v>
      </c>
      <c r="H172" s="97">
        <v>2662345.57</v>
      </c>
      <c r="I172" s="103">
        <v>1962963.54</v>
      </c>
      <c r="J172" s="104">
        <v>699382.03</v>
      </c>
      <c r="K172" s="119" t="str">
        <f t="shared" si="4"/>
        <v>33404091500023910000</v>
      </c>
      <c r="L172" s="107" t="s">
        <v>255</v>
      </c>
    </row>
    <row r="173" spans="1:12" ht="22.5">
      <c r="A173" s="100" t="s">
        <v>164</v>
      </c>
      <c r="B173" s="101" t="s">
        <v>7</v>
      </c>
      <c r="C173" s="102" t="s">
        <v>127</v>
      </c>
      <c r="D173" s="125" t="s">
        <v>237</v>
      </c>
      <c r="E173" s="151" t="s">
        <v>256</v>
      </c>
      <c r="F173" s="155"/>
      <c r="G173" s="130" t="s">
        <v>7</v>
      </c>
      <c r="H173" s="97">
        <v>2662345.57</v>
      </c>
      <c r="I173" s="103">
        <v>1962963.54</v>
      </c>
      <c r="J173" s="104">
        <v>699382.03</v>
      </c>
      <c r="K173" s="119" t="str">
        <f t="shared" si="4"/>
        <v>33404091500023910200</v>
      </c>
      <c r="L173" s="107" t="s">
        <v>257</v>
      </c>
    </row>
    <row r="174" spans="1:12" ht="22.5">
      <c r="A174" s="100" t="s">
        <v>166</v>
      </c>
      <c r="B174" s="101" t="s">
        <v>7</v>
      </c>
      <c r="C174" s="102" t="s">
        <v>127</v>
      </c>
      <c r="D174" s="125" t="s">
        <v>237</v>
      </c>
      <c r="E174" s="151" t="s">
        <v>256</v>
      </c>
      <c r="F174" s="155"/>
      <c r="G174" s="130" t="s">
        <v>168</v>
      </c>
      <c r="H174" s="97">
        <v>2662345.57</v>
      </c>
      <c r="I174" s="103">
        <v>1962963.54</v>
      </c>
      <c r="J174" s="104">
        <v>699382.03</v>
      </c>
      <c r="K174" s="119" t="str">
        <f t="shared" si="4"/>
        <v>33404091500023910240</v>
      </c>
      <c r="L174" s="107" t="s">
        <v>258</v>
      </c>
    </row>
    <row r="175" spans="1:12" s="85" customFormat="1" ht="12.75">
      <c r="A175" s="80" t="s">
        <v>169</v>
      </c>
      <c r="B175" s="79" t="s">
        <v>7</v>
      </c>
      <c r="C175" s="122" t="s">
        <v>127</v>
      </c>
      <c r="D175" s="126" t="s">
        <v>237</v>
      </c>
      <c r="E175" s="148" t="s">
        <v>256</v>
      </c>
      <c r="F175" s="154"/>
      <c r="G175" s="123" t="s">
        <v>170</v>
      </c>
      <c r="H175" s="81">
        <v>2662345.57</v>
      </c>
      <c r="I175" s="82">
        <v>1962963.54</v>
      </c>
      <c r="J175" s="83">
        <f>IF(IF(H175="",0,H175)=0,0,(IF(H175&gt;0,IF(I175&gt;H175,0,H175-I175),IF(I175&gt;H175,H175-I175,0))))</f>
        <v>699382.03</v>
      </c>
      <c r="K175" s="119" t="str">
        <f t="shared" si="4"/>
        <v>33404091500023910244</v>
      </c>
      <c r="L175" s="84" t="str">
        <f>C175&amp;D175&amp;E175&amp;F175&amp;G175</f>
        <v>33404091500023910244</v>
      </c>
    </row>
    <row r="176" spans="1:12" ht="22.5">
      <c r="A176" s="100" t="s">
        <v>259</v>
      </c>
      <c r="B176" s="101" t="s">
        <v>7</v>
      </c>
      <c r="C176" s="102" t="s">
        <v>127</v>
      </c>
      <c r="D176" s="125" t="s">
        <v>237</v>
      </c>
      <c r="E176" s="151" t="s">
        <v>261</v>
      </c>
      <c r="F176" s="155"/>
      <c r="G176" s="130" t="s">
        <v>71</v>
      </c>
      <c r="H176" s="97">
        <v>4611000</v>
      </c>
      <c r="I176" s="103">
        <v>4611000</v>
      </c>
      <c r="J176" s="104">
        <v>0</v>
      </c>
      <c r="K176" s="119" t="str">
        <f t="shared" si="4"/>
        <v>33404091500071520000</v>
      </c>
      <c r="L176" s="107" t="s">
        <v>260</v>
      </c>
    </row>
    <row r="177" spans="1:12" ht="22.5">
      <c r="A177" s="100" t="s">
        <v>164</v>
      </c>
      <c r="B177" s="101" t="s">
        <v>7</v>
      </c>
      <c r="C177" s="102" t="s">
        <v>127</v>
      </c>
      <c r="D177" s="125" t="s">
        <v>237</v>
      </c>
      <c r="E177" s="151" t="s">
        <v>261</v>
      </c>
      <c r="F177" s="155"/>
      <c r="G177" s="130" t="s">
        <v>7</v>
      </c>
      <c r="H177" s="97">
        <v>4611000</v>
      </c>
      <c r="I177" s="103">
        <v>4611000</v>
      </c>
      <c r="J177" s="104">
        <v>0</v>
      </c>
      <c r="K177" s="119" t="str">
        <f t="shared" si="4"/>
        <v>33404091500071520200</v>
      </c>
      <c r="L177" s="107" t="s">
        <v>262</v>
      </c>
    </row>
    <row r="178" spans="1:12" ht="22.5">
      <c r="A178" s="100" t="s">
        <v>166</v>
      </c>
      <c r="B178" s="101" t="s">
        <v>7</v>
      </c>
      <c r="C178" s="102" t="s">
        <v>127</v>
      </c>
      <c r="D178" s="125" t="s">
        <v>237</v>
      </c>
      <c r="E178" s="151" t="s">
        <v>261</v>
      </c>
      <c r="F178" s="155"/>
      <c r="G178" s="130" t="s">
        <v>168</v>
      </c>
      <c r="H178" s="97">
        <v>4611000</v>
      </c>
      <c r="I178" s="103">
        <v>4611000</v>
      </c>
      <c r="J178" s="104">
        <v>0</v>
      </c>
      <c r="K178" s="119" t="str">
        <f t="shared" si="4"/>
        <v>33404091500071520240</v>
      </c>
      <c r="L178" s="107" t="s">
        <v>263</v>
      </c>
    </row>
    <row r="179" spans="1:12" s="85" customFormat="1" ht="12.75">
      <c r="A179" s="80" t="s">
        <v>169</v>
      </c>
      <c r="B179" s="79" t="s">
        <v>7</v>
      </c>
      <c r="C179" s="122" t="s">
        <v>127</v>
      </c>
      <c r="D179" s="126" t="s">
        <v>237</v>
      </c>
      <c r="E179" s="148" t="s">
        <v>261</v>
      </c>
      <c r="F179" s="154"/>
      <c r="G179" s="123" t="s">
        <v>170</v>
      </c>
      <c r="H179" s="81">
        <v>4611000</v>
      </c>
      <c r="I179" s="82">
        <v>4611000</v>
      </c>
      <c r="J179" s="83">
        <f>IF(IF(H179="",0,H179)=0,0,(IF(H179&gt;0,IF(I179&gt;H179,0,H179-I179),IF(I179&gt;H179,H179-I179,0))))</f>
        <v>0</v>
      </c>
      <c r="K179" s="119" t="str">
        <f t="shared" si="4"/>
        <v>33404091500071520244</v>
      </c>
      <c r="L179" s="84" t="str">
        <f>C179&amp;D179&amp;E179&amp;F179&amp;G179</f>
        <v>33404091500071520244</v>
      </c>
    </row>
    <row r="180" spans="1:12" ht="67.5">
      <c r="A180" s="100" t="s">
        <v>264</v>
      </c>
      <c r="B180" s="101" t="s">
        <v>7</v>
      </c>
      <c r="C180" s="102" t="s">
        <v>127</v>
      </c>
      <c r="D180" s="125" t="s">
        <v>237</v>
      </c>
      <c r="E180" s="151" t="s">
        <v>266</v>
      </c>
      <c r="F180" s="155"/>
      <c r="G180" s="130" t="s">
        <v>71</v>
      </c>
      <c r="H180" s="97">
        <v>12365900</v>
      </c>
      <c r="I180" s="103">
        <v>12005800</v>
      </c>
      <c r="J180" s="104">
        <v>360100</v>
      </c>
      <c r="K180" s="119" t="str">
        <f t="shared" si="4"/>
        <v>33404091500071540000</v>
      </c>
      <c r="L180" s="107" t="s">
        <v>265</v>
      </c>
    </row>
    <row r="181" spans="1:12" ht="22.5">
      <c r="A181" s="100" t="s">
        <v>164</v>
      </c>
      <c r="B181" s="101" t="s">
        <v>7</v>
      </c>
      <c r="C181" s="102" t="s">
        <v>127</v>
      </c>
      <c r="D181" s="125" t="s">
        <v>237</v>
      </c>
      <c r="E181" s="151" t="s">
        <v>266</v>
      </c>
      <c r="F181" s="155"/>
      <c r="G181" s="130" t="s">
        <v>7</v>
      </c>
      <c r="H181" s="97">
        <v>12365900</v>
      </c>
      <c r="I181" s="103">
        <v>12005800</v>
      </c>
      <c r="J181" s="104">
        <v>360100</v>
      </c>
      <c r="K181" s="119" t="str">
        <f t="shared" si="4"/>
        <v>33404091500071540200</v>
      </c>
      <c r="L181" s="107" t="s">
        <v>267</v>
      </c>
    </row>
    <row r="182" spans="1:12" ht="22.5">
      <c r="A182" s="100" t="s">
        <v>166</v>
      </c>
      <c r="B182" s="101" t="s">
        <v>7</v>
      </c>
      <c r="C182" s="102" t="s">
        <v>127</v>
      </c>
      <c r="D182" s="125" t="s">
        <v>237</v>
      </c>
      <c r="E182" s="151" t="s">
        <v>266</v>
      </c>
      <c r="F182" s="155"/>
      <c r="G182" s="130" t="s">
        <v>168</v>
      </c>
      <c r="H182" s="97">
        <v>12365900</v>
      </c>
      <c r="I182" s="103">
        <v>12005800</v>
      </c>
      <c r="J182" s="104">
        <v>360100</v>
      </c>
      <c r="K182" s="119" t="str">
        <f t="shared" si="4"/>
        <v>33404091500071540240</v>
      </c>
      <c r="L182" s="107" t="s">
        <v>268</v>
      </c>
    </row>
    <row r="183" spans="1:12" s="85" customFormat="1" ht="12.75">
      <c r="A183" s="80" t="s">
        <v>169</v>
      </c>
      <c r="B183" s="79" t="s">
        <v>7</v>
      </c>
      <c r="C183" s="122" t="s">
        <v>127</v>
      </c>
      <c r="D183" s="126" t="s">
        <v>237</v>
      </c>
      <c r="E183" s="148" t="s">
        <v>266</v>
      </c>
      <c r="F183" s="154"/>
      <c r="G183" s="123" t="s">
        <v>170</v>
      </c>
      <c r="H183" s="81">
        <v>12365900</v>
      </c>
      <c r="I183" s="82">
        <v>12005800</v>
      </c>
      <c r="J183" s="83">
        <f>IF(IF(H183="",0,H183)=0,0,(IF(H183&gt;0,IF(I183&gt;H183,0,H183-I183),IF(I183&gt;H183,H183-I183,0))))</f>
        <v>360100</v>
      </c>
      <c r="K183" s="119" t="str">
        <f t="shared" si="4"/>
        <v>33404091500071540244</v>
      </c>
      <c r="L183" s="84" t="str">
        <f>C183&amp;D183&amp;E183&amp;F183&amp;G183</f>
        <v>33404091500071540244</v>
      </c>
    </row>
    <row r="184" spans="1:12" ht="22.5">
      <c r="A184" s="100" t="s">
        <v>269</v>
      </c>
      <c r="B184" s="101" t="s">
        <v>7</v>
      </c>
      <c r="C184" s="102" t="s">
        <v>127</v>
      </c>
      <c r="D184" s="125" t="s">
        <v>237</v>
      </c>
      <c r="E184" s="151" t="s">
        <v>271</v>
      </c>
      <c r="F184" s="155"/>
      <c r="G184" s="130" t="s">
        <v>71</v>
      </c>
      <c r="H184" s="97">
        <v>242684.22</v>
      </c>
      <c r="I184" s="103">
        <v>242684.22</v>
      </c>
      <c r="J184" s="104">
        <v>0</v>
      </c>
      <c r="K184" s="119" t="str">
        <f t="shared" si="4"/>
        <v>334040915000S1520000</v>
      </c>
      <c r="L184" s="107" t="s">
        <v>270</v>
      </c>
    </row>
    <row r="185" spans="1:12" ht="22.5">
      <c r="A185" s="100" t="s">
        <v>164</v>
      </c>
      <c r="B185" s="101" t="s">
        <v>7</v>
      </c>
      <c r="C185" s="102" t="s">
        <v>127</v>
      </c>
      <c r="D185" s="125" t="s">
        <v>237</v>
      </c>
      <c r="E185" s="151" t="s">
        <v>271</v>
      </c>
      <c r="F185" s="155"/>
      <c r="G185" s="130" t="s">
        <v>7</v>
      </c>
      <c r="H185" s="97">
        <v>242684.22</v>
      </c>
      <c r="I185" s="103">
        <v>242684.22</v>
      </c>
      <c r="J185" s="104">
        <v>0</v>
      </c>
      <c r="K185" s="119" t="str">
        <f t="shared" si="4"/>
        <v>334040915000S1520200</v>
      </c>
      <c r="L185" s="107" t="s">
        <v>272</v>
      </c>
    </row>
    <row r="186" spans="1:12" ht="22.5">
      <c r="A186" s="100" t="s">
        <v>166</v>
      </c>
      <c r="B186" s="101" t="s">
        <v>7</v>
      </c>
      <c r="C186" s="102" t="s">
        <v>127</v>
      </c>
      <c r="D186" s="125" t="s">
        <v>237</v>
      </c>
      <c r="E186" s="151" t="s">
        <v>271</v>
      </c>
      <c r="F186" s="155"/>
      <c r="G186" s="130" t="s">
        <v>168</v>
      </c>
      <c r="H186" s="97">
        <v>242684.22</v>
      </c>
      <c r="I186" s="103">
        <v>242684.22</v>
      </c>
      <c r="J186" s="104">
        <v>0</v>
      </c>
      <c r="K186" s="119" t="str">
        <f t="shared" si="4"/>
        <v>334040915000S1520240</v>
      </c>
      <c r="L186" s="107" t="s">
        <v>273</v>
      </c>
    </row>
    <row r="187" spans="1:12" s="85" customFormat="1" ht="12.75">
      <c r="A187" s="80" t="s">
        <v>169</v>
      </c>
      <c r="B187" s="79" t="s">
        <v>7</v>
      </c>
      <c r="C187" s="122" t="s">
        <v>127</v>
      </c>
      <c r="D187" s="126" t="s">
        <v>237</v>
      </c>
      <c r="E187" s="148" t="s">
        <v>271</v>
      </c>
      <c r="F187" s="154"/>
      <c r="G187" s="123" t="s">
        <v>170</v>
      </c>
      <c r="H187" s="81">
        <v>242684.22</v>
      </c>
      <c r="I187" s="82">
        <v>242684.22</v>
      </c>
      <c r="J187" s="83">
        <f>IF(IF(H187="",0,H187)=0,0,(IF(H187&gt;0,IF(I187&gt;H187,0,H187-I187),IF(I187&gt;H187,H187-I187,0))))</f>
        <v>0</v>
      </c>
      <c r="K187" s="119" t="str">
        <f t="shared" si="4"/>
        <v>334040915000S1520244</v>
      </c>
      <c r="L187" s="84" t="str">
        <f>C187&amp;D187&amp;E187&amp;F187&amp;G187</f>
        <v>334040915000S1520244</v>
      </c>
    </row>
    <row r="188" spans="1:12" ht="12.75">
      <c r="A188" s="100"/>
      <c r="B188" s="101" t="s">
        <v>7</v>
      </c>
      <c r="C188" s="102" t="s">
        <v>127</v>
      </c>
      <c r="D188" s="125" t="s">
        <v>237</v>
      </c>
      <c r="E188" s="151" t="s">
        <v>275</v>
      </c>
      <c r="F188" s="155"/>
      <c r="G188" s="130" t="s">
        <v>71</v>
      </c>
      <c r="H188" s="97">
        <v>125000</v>
      </c>
      <c r="I188" s="103">
        <v>121271</v>
      </c>
      <c r="J188" s="104">
        <v>3729</v>
      </c>
      <c r="K188" s="119" t="str">
        <f t="shared" si="4"/>
        <v>334040915000S1540000</v>
      </c>
      <c r="L188" s="107" t="s">
        <v>274</v>
      </c>
    </row>
    <row r="189" spans="1:12" ht="22.5">
      <c r="A189" s="100" t="s">
        <v>164</v>
      </c>
      <c r="B189" s="101" t="s">
        <v>7</v>
      </c>
      <c r="C189" s="102" t="s">
        <v>127</v>
      </c>
      <c r="D189" s="125" t="s">
        <v>237</v>
      </c>
      <c r="E189" s="151" t="s">
        <v>275</v>
      </c>
      <c r="F189" s="155"/>
      <c r="G189" s="130" t="s">
        <v>7</v>
      </c>
      <c r="H189" s="97">
        <v>125000</v>
      </c>
      <c r="I189" s="103">
        <v>121271</v>
      </c>
      <c r="J189" s="104">
        <v>3729</v>
      </c>
      <c r="K189" s="119" t="str">
        <f t="shared" si="4"/>
        <v>334040915000S1540200</v>
      </c>
      <c r="L189" s="107" t="s">
        <v>276</v>
      </c>
    </row>
    <row r="190" spans="1:12" ht="22.5">
      <c r="A190" s="100" t="s">
        <v>166</v>
      </c>
      <c r="B190" s="101" t="s">
        <v>7</v>
      </c>
      <c r="C190" s="102" t="s">
        <v>127</v>
      </c>
      <c r="D190" s="125" t="s">
        <v>237</v>
      </c>
      <c r="E190" s="151" t="s">
        <v>275</v>
      </c>
      <c r="F190" s="155"/>
      <c r="G190" s="130" t="s">
        <v>168</v>
      </c>
      <c r="H190" s="97">
        <v>125000</v>
      </c>
      <c r="I190" s="103">
        <v>121271</v>
      </c>
      <c r="J190" s="104">
        <v>3729</v>
      </c>
      <c r="K190" s="119" t="str">
        <f t="shared" si="4"/>
        <v>334040915000S1540240</v>
      </c>
      <c r="L190" s="107" t="s">
        <v>277</v>
      </c>
    </row>
    <row r="191" spans="1:12" s="85" customFormat="1" ht="12.75">
      <c r="A191" s="80" t="s">
        <v>169</v>
      </c>
      <c r="B191" s="79" t="s">
        <v>7</v>
      </c>
      <c r="C191" s="122" t="s">
        <v>127</v>
      </c>
      <c r="D191" s="126" t="s">
        <v>237</v>
      </c>
      <c r="E191" s="148" t="s">
        <v>275</v>
      </c>
      <c r="F191" s="154"/>
      <c r="G191" s="123" t="s">
        <v>170</v>
      </c>
      <c r="H191" s="81">
        <v>125000</v>
      </c>
      <c r="I191" s="82">
        <v>121271</v>
      </c>
      <c r="J191" s="83">
        <f>IF(IF(H191="",0,H191)=0,0,(IF(H191&gt;0,IF(I191&gt;H191,0,H191-I191),IF(I191&gt;H191,H191-I191,0))))</f>
        <v>3729</v>
      </c>
      <c r="K191" s="119" t="str">
        <f t="shared" si="4"/>
        <v>334040915000S1540244</v>
      </c>
      <c r="L191" s="84" t="str">
        <f>C191&amp;D191&amp;E191&amp;F191&amp;G191</f>
        <v>334040915000S1540244</v>
      </c>
    </row>
    <row r="192" spans="1:12" ht="12.75">
      <c r="A192" s="100" t="s">
        <v>278</v>
      </c>
      <c r="B192" s="101" t="s">
        <v>7</v>
      </c>
      <c r="C192" s="102" t="s">
        <v>127</v>
      </c>
      <c r="D192" s="125" t="s">
        <v>280</v>
      </c>
      <c r="E192" s="151" t="s">
        <v>129</v>
      </c>
      <c r="F192" s="155"/>
      <c r="G192" s="130" t="s">
        <v>71</v>
      </c>
      <c r="H192" s="97">
        <v>375000</v>
      </c>
      <c r="I192" s="103">
        <v>331398</v>
      </c>
      <c r="J192" s="104">
        <v>43602</v>
      </c>
      <c r="K192" s="119" t="str">
        <f t="shared" si="4"/>
        <v>33404120000000000000</v>
      </c>
      <c r="L192" s="107" t="s">
        <v>279</v>
      </c>
    </row>
    <row r="193" spans="1:12" ht="12.75">
      <c r="A193" s="100" t="s">
        <v>137</v>
      </c>
      <c r="B193" s="101" t="s">
        <v>7</v>
      </c>
      <c r="C193" s="102" t="s">
        <v>127</v>
      </c>
      <c r="D193" s="125" t="s">
        <v>280</v>
      </c>
      <c r="E193" s="151" t="s">
        <v>139</v>
      </c>
      <c r="F193" s="155"/>
      <c r="G193" s="130" t="s">
        <v>71</v>
      </c>
      <c r="H193" s="97">
        <v>375000</v>
      </c>
      <c r="I193" s="103">
        <v>331398</v>
      </c>
      <c r="J193" s="104">
        <v>43602</v>
      </c>
      <c r="K193" s="119" t="str">
        <f t="shared" si="4"/>
        <v>33404129900000000000</v>
      </c>
      <c r="L193" s="107" t="s">
        <v>281</v>
      </c>
    </row>
    <row r="194" spans="1:12" ht="12.75">
      <c r="A194" s="100" t="s">
        <v>282</v>
      </c>
      <c r="B194" s="101" t="s">
        <v>7</v>
      </c>
      <c r="C194" s="102" t="s">
        <v>127</v>
      </c>
      <c r="D194" s="125" t="s">
        <v>280</v>
      </c>
      <c r="E194" s="151" t="s">
        <v>284</v>
      </c>
      <c r="F194" s="155"/>
      <c r="G194" s="130" t="s">
        <v>71</v>
      </c>
      <c r="H194" s="97">
        <v>375000</v>
      </c>
      <c r="I194" s="103">
        <v>331398</v>
      </c>
      <c r="J194" s="104">
        <v>43602</v>
      </c>
      <c r="K194" s="119" t="str">
        <f t="shared" si="4"/>
        <v>33404129900023700000</v>
      </c>
      <c r="L194" s="107" t="s">
        <v>283</v>
      </c>
    </row>
    <row r="195" spans="1:12" ht="22.5">
      <c r="A195" s="100" t="s">
        <v>164</v>
      </c>
      <c r="B195" s="101" t="s">
        <v>7</v>
      </c>
      <c r="C195" s="102" t="s">
        <v>127</v>
      </c>
      <c r="D195" s="125" t="s">
        <v>280</v>
      </c>
      <c r="E195" s="151" t="s">
        <v>284</v>
      </c>
      <c r="F195" s="155"/>
      <c r="G195" s="130" t="s">
        <v>7</v>
      </c>
      <c r="H195" s="97">
        <v>375000</v>
      </c>
      <c r="I195" s="103">
        <v>331398</v>
      </c>
      <c r="J195" s="104">
        <v>43602</v>
      </c>
      <c r="K195" s="119" t="str">
        <f t="shared" si="4"/>
        <v>33404129900023700200</v>
      </c>
      <c r="L195" s="107" t="s">
        <v>285</v>
      </c>
    </row>
    <row r="196" spans="1:12" ht="22.5">
      <c r="A196" s="100" t="s">
        <v>166</v>
      </c>
      <c r="B196" s="101" t="s">
        <v>7</v>
      </c>
      <c r="C196" s="102" t="s">
        <v>127</v>
      </c>
      <c r="D196" s="125" t="s">
        <v>280</v>
      </c>
      <c r="E196" s="151" t="s">
        <v>284</v>
      </c>
      <c r="F196" s="155"/>
      <c r="G196" s="130" t="s">
        <v>168</v>
      </c>
      <c r="H196" s="97">
        <v>375000</v>
      </c>
      <c r="I196" s="103">
        <v>331398</v>
      </c>
      <c r="J196" s="104">
        <v>43602</v>
      </c>
      <c r="K196" s="119" t="str">
        <f t="shared" si="4"/>
        <v>33404129900023700240</v>
      </c>
      <c r="L196" s="107" t="s">
        <v>286</v>
      </c>
    </row>
    <row r="197" spans="1:12" s="85" customFormat="1" ht="12.75">
      <c r="A197" s="80" t="s">
        <v>169</v>
      </c>
      <c r="B197" s="79" t="s">
        <v>7</v>
      </c>
      <c r="C197" s="122" t="s">
        <v>127</v>
      </c>
      <c r="D197" s="126" t="s">
        <v>280</v>
      </c>
      <c r="E197" s="148" t="s">
        <v>284</v>
      </c>
      <c r="F197" s="154"/>
      <c r="G197" s="123" t="s">
        <v>170</v>
      </c>
      <c r="H197" s="81">
        <v>375000</v>
      </c>
      <c r="I197" s="82">
        <v>331398</v>
      </c>
      <c r="J197" s="83">
        <f>IF(IF(H197="",0,H197)=0,0,(IF(H197&gt;0,IF(I197&gt;H197,0,H197-I197),IF(I197&gt;H197,H197-I197,0))))</f>
        <v>43602</v>
      </c>
      <c r="K197" s="119" t="str">
        <f t="shared" si="4"/>
        <v>33404129900023700244</v>
      </c>
      <c r="L197" s="84" t="str">
        <f>C197&amp;D197&amp;E197&amp;F197&amp;G197</f>
        <v>33404129900023700244</v>
      </c>
    </row>
    <row r="198" spans="1:12" ht="12.75">
      <c r="A198" s="100" t="s">
        <v>287</v>
      </c>
      <c r="B198" s="101" t="s">
        <v>7</v>
      </c>
      <c r="C198" s="102" t="s">
        <v>127</v>
      </c>
      <c r="D198" s="125" t="s">
        <v>289</v>
      </c>
      <c r="E198" s="151" t="s">
        <v>129</v>
      </c>
      <c r="F198" s="155"/>
      <c r="G198" s="130" t="s">
        <v>71</v>
      </c>
      <c r="H198" s="97">
        <v>39861274.84</v>
      </c>
      <c r="I198" s="103">
        <v>31660876.5</v>
      </c>
      <c r="J198" s="104">
        <v>8200398.34</v>
      </c>
      <c r="K198" s="119" t="str">
        <f t="shared" si="4"/>
        <v>33405000000000000000</v>
      </c>
      <c r="L198" s="107" t="s">
        <v>288</v>
      </c>
    </row>
    <row r="199" spans="1:12" ht="12.75">
      <c r="A199" s="100" t="s">
        <v>290</v>
      </c>
      <c r="B199" s="101" t="s">
        <v>7</v>
      </c>
      <c r="C199" s="102" t="s">
        <v>127</v>
      </c>
      <c r="D199" s="125" t="s">
        <v>292</v>
      </c>
      <c r="E199" s="151" t="s">
        <v>129</v>
      </c>
      <c r="F199" s="155"/>
      <c r="G199" s="130" t="s">
        <v>71</v>
      </c>
      <c r="H199" s="97">
        <v>3360000</v>
      </c>
      <c r="I199" s="103">
        <v>2209909.83</v>
      </c>
      <c r="J199" s="104">
        <v>1150090.17</v>
      </c>
      <c r="K199" s="119" t="str">
        <f t="shared" si="4"/>
        <v>33405010000000000000</v>
      </c>
      <c r="L199" s="107" t="s">
        <v>291</v>
      </c>
    </row>
    <row r="200" spans="1:12" ht="12.75">
      <c r="A200" s="100"/>
      <c r="B200" s="101" t="s">
        <v>7</v>
      </c>
      <c r="C200" s="102" t="s">
        <v>127</v>
      </c>
      <c r="D200" s="125" t="s">
        <v>292</v>
      </c>
      <c r="E200" s="151" t="s">
        <v>294</v>
      </c>
      <c r="F200" s="155"/>
      <c r="G200" s="130" t="s">
        <v>71</v>
      </c>
      <c r="H200" s="97">
        <v>2000000</v>
      </c>
      <c r="I200" s="103">
        <v>1057766.83</v>
      </c>
      <c r="J200" s="104">
        <v>942233.17</v>
      </c>
      <c r="K200" s="119" t="str">
        <f t="shared" si="4"/>
        <v>33405011710024400000</v>
      </c>
      <c r="L200" s="107" t="s">
        <v>293</v>
      </c>
    </row>
    <row r="201" spans="1:12" ht="22.5">
      <c r="A201" s="100" t="s">
        <v>164</v>
      </c>
      <c r="B201" s="101" t="s">
        <v>7</v>
      </c>
      <c r="C201" s="102" t="s">
        <v>127</v>
      </c>
      <c r="D201" s="125" t="s">
        <v>292</v>
      </c>
      <c r="E201" s="151" t="s">
        <v>294</v>
      </c>
      <c r="F201" s="155"/>
      <c r="G201" s="130" t="s">
        <v>7</v>
      </c>
      <c r="H201" s="97">
        <v>1000000</v>
      </c>
      <c r="I201" s="103">
        <v>920552.65</v>
      </c>
      <c r="J201" s="104">
        <v>79447.35</v>
      </c>
      <c r="K201" s="119" t="str">
        <f t="shared" si="4"/>
        <v>33405011710024400200</v>
      </c>
      <c r="L201" s="107" t="s">
        <v>295</v>
      </c>
    </row>
    <row r="202" spans="1:12" ht="22.5">
      <c r="A202" s="100" t="s">
        <v>166</v>
      </c>
      <c r="B202" s="101" t="s">
        <v>7</v>
      </c>
      <c r="C202" s="102" t="s">
        <v>127</v>
      </c>
      <c r="D202" s="125" t="s">
        <v>292</v>
      </c>
      <c r="E202" s="151" t="s">
        <v>294</v>
      </c>
      <c r="F202" s="155"/>
      <c r="G202" s="130" t="s">
        <v>168</v>
      </c>
      <c r="H202" s="97">
        <v>1000000</v>
      </c>
      <c r="I202" s="103">
        <v>920552.65</v>
      </c>
      <c r="J202" s="104">
        <v>79447.35</v>
      </c>
      <c r="K202" s="119" t="str">
        <f t="shared" si="4"/>
        <v>33405011710024400240</v>
      </c>
      <c r="L202" s="107" t="s">
        <v>296</v>
      </c>
    </row>
    <row r="203" spans="1:12" s="85" customFormat="1" ht="22.5">
      <c r="A203" s="80" t="s">
        <v>297</v>
      </c>
      <c r="B203" s="79" t="s">
        <v>7</v>
      </c>
      <c r="C203" s="122" t="s">
        <v>127</v>
      </c>
      <c r="D203" s="126" t="s">
        <v>292</v>
      </c>
      <c r="E203" s="148" t="s">
        <v>294</v>
      </c>
      <c r="F203" s="154"/>
      <c r="G203" s="123" t="s">
        <v>298</v>
      </c>
      <c r="H203" s="81">
        <v>1000000</v>
      </c>
      <c r="I203" s="82">
        <v>920552.65</v>
      </c>
      <c r="J203" s="83">
        <f>IF(IF(H203="",0,H203)=0,0,(IF(H203&gt;0,IF(I203&gt;H203,0,H203-I203),IF(I203&gt;H203,H203-I203,0))))</f>
        <v>79447.35</v>
      </c>
      <c r="K203" s="119" t="str">
        <f t="shared" si="4"/>
        <v>33405011710024400243</v>
      </c>
      <c r="L203" s="84" t="str">
        <f>C203&amp;D203&amp;E203&amp;F203&amp;G203</f>
        <v>33405011710024400243</v>
      </c>
    </row>
    <row r="204" spans="1:12" ht="12.75">
      <c r="A204" s="100" t="s">
        <v>154</v>
      </c>
      <c r="B204" s="101" t="s">
        <v>7</v>
      </c>
      <c r="C204" s="102" t="s">
        <v>127</v>
      </c>
      <c r="D204" s="125" t="s">
        <v>292</v>
      </c>
      <c r="E204" s="151" t="s">
        <v>294</v>
      </c>
      <c r="F204" s="155"/>
      <c r="G204" s="130" t="s">
        <v>156</v>
      </c>
      <c r="H204" s="97">
        <v>1000000</v>
      </c>
      <c r="I204" s="103">
        <v>137214.18</v>
      </c>
      <c r="J204" s="104">
        <v>862785.82</v>
      </c>
      <c r="K204" s="119" t="str">
        <f t="shared" si="4"/>
        <v>33405011710024400800</v>
      </c>
      <c r="L204" s="107" t="s">
        <v>299</v>
      </c>
    </row>
    <row r="205" spans="1:12" ht="45">
      <c r="A205" s="100" t="s">
        <v>300</v>
      </c>
      <c r="B205" s="101" t="s">
        <v>7</v>
      </c>
      <c r="C205" s="102" t="s">
        <v>127</v>
      </c>
      <c r="D205" s="125" t="s">
        <v>292</v>
      </c>
      <c r="E205" s="151" t="s">
        <v>294</v>
      </c>
      <c r="F205" s="155"/>
      <c r="G205" s="130" t="s">
        <v>302</v>
      </c>
      <c r="H205" s="97">
        <v>1000000</v>
      </c>
      <c r="I205" s="103">
        <v>137214.18</v>
      </c>
      <c r="J205" s="104">
        <v>862785.82</v>
      </c>
      <c r="K205" s="119" t="str">
        <f t="shared" si="4"/>
        <v>33405011710024400810</v>
      </c>
      <c r="L205" s="107" t="s">
        <v>301</v>
      </c>
    </row>
    <row r="206" spans="1:12" s="85" customFormat="1" ht="45">
      <c r="A206" s="80" t="s">
        <v>303</v>
      </c>
      <c r="B206" s="79" t="s">
        <v>7</v>
      </c>
      <c r="C206" s="122" t="s">
        <v>127</v>
      </c>
      <c r="D206" s="126" t="s">
        <v>292</v>
      </c>
      <c r="E206" s="148" t="s">
        <v>294</v>
      </c>
      <c r="F206" s="154"/>
      <c r="G206" s="123" t="s">
        <v>304</v>
      </c>
      <c r="H206" s="81">
        <v>1000000</v>
      </c>
      <c r="I206" s="82">
        <v>137214.18</v>
      </c>
      <c r="J206" s="83">
        <f>IF(IF(H206="",0,H206)=0,0,(IF(H206&gt;0,IF(I206&gt;H206,0,H206-I206),IF(I206&gt;H206,H206-I206,0))))</f>
        <v>862785.82</v>
      </c>
      <c r="K206" s="119" t="str">
        <f t="shared" si="4"/>
        <v>33405011710024400811</v>
      </c>
      <c r="L206" s="84" t="str">
        <f>C206&amp;D206&amp;E206&amp;F206&amp;G206</f>
        <v>33405011710024400811</v>
      </c>
    </row>
    <row r="207" spans="1:12" ht="12.75">
      <c r="A207" s="100" t="s">
        <v>137</v>
      </c>
      <c r="B207" s="101" t="s">
        <v>7</v>
      </c>
      <c r="C207" s="102" t="s">
        <v>127</v>
      </c>
      <c r="D207" s="125" t="s">
        <v>292</v>
      </c>
      <c r="E207" s="151" t="s">
        <v>139</v>
      </c>
      <c r="F207" s="155"/>
      <c r="G207" s="130" t="s">
        <v>71</v>
      </c>
      <c r="H207" s="97">
        <v>1360000</v>
      </c>
      <c r="I207" s="103">
        <v>1152143</v>
      </c>
      <c r="J207" s="104">
        <v>207857</v>
      </c>
      <c r="K207" s="119" t="str">
        <f t="shared" si="4"/>
        <v>33405019900000000000</v>
      </c>
      <c r="L207" s="107" t="s">
        <v>305</v>
      </c>
    </row>
    <row r="208" spans="1:12" ht="22.5">
      <c r="A208" s="100" t="s">
        <v>306</v>
      </c>
      <c r="B208" s="101" t="s">
        <v>7</v>
      </c>
      <c r="C208" s="102" t="s">
        <v>127</v>
      </c>
      <c r="D208" s="125" t="s">
        <v>292</v>
      </c>
      <c r="E208" s="151" t="s">
        <v>308</v>
      </c>
      <c r="F208" s="155"/>
      <c r="G208" s="130" t="s">
        <v>71</v>
      </c>
      <c r="H208" s="97">
        <v>125000</v>
      </c>
      <c r="I208" s="103">
        <v>0</v>
      </c>
      <c r="J208" s="104">
        <v>125000</v>
      </c>
      <c r="K208" s="119" t="str">
        <f t="shared" si="4"/>
        <v>33405019900024500000</v>
      </c>
      <c r="L208" s="107" t="s">
        <v>307</v>
      </c>
    </row>
    <row r="209" spans="1:12" ht="22.5">
      <c r="A209" s="100" t="s">
        <v>164</v>
      </c>
      <c r="B209" s="101" t="s">
        <v>7</v>
      </c>
      <c r="C209" s="102" t="s">
        <v>127</v>
      </c>
      <c r="D209" s="125" t="s">
        <v>292</v>
      </c>
      <c r="E209" s="151" t="s">
        <v>308</v>
      </c>
      <c r="F209" s="155"/>
      <c r="G209" s="130" t="s">
        <v>7</v>
      </c>
      <c r="H209" s="97">
        <v>125000</v>
      </c>
      <c r="I209" s="103">
        <v>0</v>
      </c>
      <c r="J209" s="104">
        <v>125000</v>
      </c>
      <c r="K209" s="119" t="str">
        <f t="shared" si="4"/>
        <v>33405019900024500200</v>
      </c>
      <c r="L209" s="107" t="s">
        <v>309</v>
      </c>
    </row>
    <row r="210" spans="1:12" ht="22.5">
      <c r="A210" s="100" t="s">
        <v>166</v>
      </c>
      <c r="B210" s="101" t="s">
        <v>7</v>
      </c>
      <c r="C210" s="102" t="s">
        <v>127</v>
      </c>
      <c r="D210" s="125" t="s">
        <v>292</v>
      </c>
      <c r="E210" s="151" t="s">
        <v>308</v>
      </c>
      <c r="F210" s="155"/>
      <c r="G210" s="130" t="s">
        <v>168</v>
      </c>
      <c r="H210" s="97">
        <v>125000</v>
      </c>
      <c r="I210" s="103">
        <v>0</v>
      </c>
      <c r="J210" s="104">
        <v>125000</v>
      </c>
      <c r="K210" s="119" t="str">
        <f t="shared" si="4"/>
        <v>33405019900024500240</v>
      </c>
      <c r="L210" s="107" t="s">
        <v>310</v>
      </c>
    </row>
    <row r="211" spans="1:12" s="85" customFormat="1" ht="12.75">
      <c r="A211" s="80" t="s">
        <v>169</v>
      </c>
      <c r="B211" s="79" t="s">
        <v>7</v>
      </c>
      <c r="C211" s="122" t="s">
        <v>127</v>
      </c>
      <c r="D211" s="126" t="s">
        <v>292</v>
      </c>
      <c r="E211" s="148" t="s">
        <v>308</v>
      </c>
      <c r="F211" s="154"/>
      <c r="G211" s="123" t="s">
        <v>170</v>
      </c>
      <c r="H211" s="81">
        <v>125000</v>
      </c>
      <c r="I211" s="82">
        <v>0</v>
      </c>
      <c r="J211" s="83">
        <f>IF(IF(H211="",0,H211)=0,0,(IF(H211&gt;0,IF(I211&gt;H211,0,H211-I211),IF(I211&gt;H211,H211-I211,0))))</f>
        <v>125000</v>
      </c>
      <c r="K211" s="119" t="str">
        <f t="shared" si="4"/>
        <v>33405019900024500244</v>
      </c>
      <c r="L211" s="84" t="str">
        <f>C211&amp;D211&amp;E211&amp;F211&amp;G211</f>
        <v>33405019900024500244</v>
      </c>
    </row>
    <row r="212" spans="1:12" ht="33.75">
      <c r="A212" s="100" t="s">
        <v>311</v>
      </c>
      <c r="B212" s="101" t="s">
        <v>7</v>
      </c>
      <c r="C212" s="102" t="s">
        <v>127</v>
      </c>
      <c r="D212" s="125" t="s">
        <v>292</v>
      </c>
      <c r="E212" s="151" t="s">
        <v>313</v>
      </c>
      <c r="F212" s="155"/>
      <c r="G212" s="130" t="s">
        <v>71</v>
      </c>
      <c r="H212" s="97">
        <v>1050000</v>
      </c>
      <c r="I212" s="103">
        <v>1050000</v>
      </c>
      <c r="J212" s="104">
        <v>0</v>
      </c>
      <c r="K212" s="119" t="str">
        <f t="shared" si="4"/>
        <v>33405019900028000000</v>
      </c>
      <c r="L212" s="107" t="s">
        <v>312</v>
      </c>
    </row>
    <row r="213" spans="1:12" ht="22.5">
      <c r="A213" s="100" t="s">
        <v>164</v>
      </c>
      <c r="B213" s="101" t="s">
        <v>7</v>
      </c>
      <c r="C213" s="102" t="s">
        <v>127</v>
      </c>
      <c r="D213" s="125" t="s">
        <v>292</v>
      </c>
      <c r="E213" s="151" t="s">
        <v>313</v>
      </c>
      <c r="F213" s="155"/>
      <c r="G213" s="130" t="s">
        <v>7</v>
      </c>
      <c r="H213" s="97">
        <v>1050000</v>
      </c>
      <c r="I213" s="103">
        <v>1050000</v>
      </c>
      <c r="J213" s="104">
        <v>0</v>
      </c>
      <c r="K213" s="119" t="str">
        <f t="shared" si="4"/>
        <v>33405019900028000200</v>
      </c>
      <c r="L213" s="107" t="s">
        <v>314</v>
      </c>
    </row>
    <row r="214" spans="1:12" ht="22.5">
      <c r="A214" s="100" t="s">
        <v>166</v>
      </c>
      <c r="B214" s="101" t="s">
        <v>7</v>
      </c>
      <c r="C214" s="102" t="s">
        <v>127</v>
      </c>
      <c r="D214" s="125" t="s">
        <v>292</v>
      </c>
      <c r="E214" s="151" t="s">
        <v>313</v>
      </c>
      <c r="F214" s="155"/>
      <c r="G214" s="130" t="s">
        <v>168</v>
      </c>
      <c r="H214" s="97">
        <v>1050000</v>
      </c>
      <c r="I214" s="103">
        <v>1050000</v>
      </c>
      <c r="J214" s="104">
        <v>0</v>
      </c>
      <c r="K214" s="119" t="str">
        <f t="shared" si="4"/>
        <v>33405019900028000240</v>
      </c>
      <c r="L214" s="107" t="s">
        <v>315</v>
      </c>
    </row>
    <row r="215" spans="1:12" s="85" customFormat="1" ht="12.75">
      <c r="A215" s="80" t="s">
        <v>169</v>
      </c>
      <c r="B215" s="79" t="s">
        <v>7</v>
      </c>
      <c r="C215" s="122" t="s">
        <v>127</v>
      </c>
      <c r="D215" s="126" t="s">
        <v>292</v>
      </c>
      <c r="E215" s="148" t="s">
        <v>313</v>
      </c>
      <c r="F215" s="154"/>
      <c r="G215" s="123" t="s">
        <v>170</v>
      </c>
      <c r="H215" s="81">
        <v>1050000</v>
      </c>
      <c r="I215" s="82">
        <v>1050000</v>
      </c>
      <c r="J215" s="83">
        <f>IF(IF(H215="",0,H215)=0,0,(IF(H215&gt;0,IF(I215&gt;H215,0,H215-I215),IF(I215&gt;H215,H215-I215,0))))</f>
        <v>0</v>
      </c>
      <c r="K215" s="119" t="str">
        <f t="shared" si="4"/>
        <v>33405019900028000244</v>
      </c>
      <c r="L215" s="84" t="str">
        <f>C215&amp;D215&amp;E215&amp;F215&amp;G215</f>
        <v>33405019900028000244</v>
      </c>
    </row>
    <row r="216" spans="1:12" ht="12.75">
      <c r="A216" s="100" t="s">
        <v>316</v>
      </c>
      <c r="B216" s="101" t="s">
        <v>7</v>
      </c>
      <c r="C216" s="102" t="s">
        <v>127</v>
      </c>
      <c r="D216" s="125" t="s">
        <v>292</v>
      </c>
      <c r="E216" s="151" t="s">
        <v>318</v>
      </c>
      <c r="F216" s="155"/>
      <c r="G216" s="130" t="s">
        <v>71</v>
      </c>
      <c r="H216" s="97">
        <v>185000</v>
      </c>
      <c r="I216" s="103">
        <v>102143</v>
      </c>
      <c r="J216" s="104">
        <v>82857</v>
      </c>
      <c r="K216" s="119" t="str">
        <f t="shared" si="4"/>
        <v>33405019900028100000</v>
      </c>
      <c r="L216" s="107" t="s">
        <v>317</v>
      </c>
    </row>
    <row r="217" spans="1:12" ht="22.5">
      <c r="A217" s="100" t="s">
        <v>164</v>
      </c>
      <c r="B217" s="101" t="s">
        <v>7</v>
      </c>
      <c r="C217" s="102" t="s">
        <v>127</v>
      </c>
      <c r="D217" s="125" t="s">
        <v>292</v>
      </c>
      <c r="E217" s="151" t="s">
        <v>318</v>
      </c>
      <c r="F217" s="155"/>
      <c r="G217" s="130" t="s">
        <v>7</v>
      </c>
      <c r="H217" s="97">
        <v>185000</v>
      </c>
      <c r="I217" s="103">
        <v>102143</v>
      </c>
      <c r="J217" s="104">
        <v>82857</v>
      </c>
      <c r="K217" s="119" t="str">
        <f t="shared" si="4"/>
        <v>33405019900028100200</v>
      </c>
      <c r="L217" s="107" t="s">
        <v>319</v>
      </c>
    </row>
    <row r="218" spans="1:12" ht="22.5">
      <c r="A218" s="100" t="s">
        <v>166</v>
      </c>
      <c r="B218" s="101" t="s">
        <v>7</v>
      </c>
      <c r="C218" s="102" t="s">
        <v>127</v>
      </c>
      <c r="D218" s="125" t="s">
        <v>292</v>
      </c>
      <c r="E218" s="151" t="s">
        <v>318</v>
      </c>
      <c r="F218" s="155"/>
      <c r="G218" s="130" t="s">
        <v>168</v>
      </c>
      <c r="H218" s="97">
        <v>185000</v>
      </c>
      <c r="I218" s="103">
        <v>102143</v>
      </c>
      <c r="J218" s="104">
        <v>82857</v>
      </c>
      <c r="K218" s="119" t="str">
        <f t="shared" si="4"/>
        <v>33405019900028100240</v>
      </c>
      <c r="L218" s="107" t="s">
        <v>320</v>
      </c>
    </row>
    <row r="219" spans="1:12" s="85" customFormat="1" ht="12.75">
      <c r="A219" s="80" t="s">
        <v>169</v>
      </c>
      <c r="B219" s="79" t="s">
        <v>7</v>
      </c>
      <c r="C219" s="122" t="s">
        <v>127</v>
      </c>
      <c r="D219" s="126" t="s">
        <v>292</v>
      </c>
      <c r="E219" s="148" t="s">
        <v>318</v>
      </c>
      <c r="F219" s="154"/>
      <c r="G219" s="123" t="s">
        <v>170</v>
      </c>
      <c r="H219" s="81">
        <v>185000</v>
      </c>
      <c r="I219" s="82">
        <v>102143</v>
      </c>
      <c r="J219" s="83">
        <f>IF(IF(H219="",0,H219)=0,0,(IF(H219&gt;0,IF(I219&gt;H219,0,H219-I219),IF(I219&gt;H219,H219-I219,0))))</f>
        <v>82857</v>
      </c>
      <c r="K219" s="119" t="str">
        <f t="shared" si="4"/>
        <v>33405019900028100244</v>
      </c>
      <c r="L219" s="84" t="str">
        <f>C219&amp;D219&amp;E219&amp;F219&amp;G219</f>
        <v>33405019900028100244</v>
      </c>
    </row>
    <row r="220" spans="1:12" ht="12.75">
      <c r="A220" s="100" t="s">
        <v>321</v>
      </c>
      <c r="B220" s="101" t="s">
        <v>7</v>
      </c>
      <c r="C220" s="102" t="s">
        <v>127</v>
      </c>
      <c r="D220" s="125" t="s">
        <v>323</v>
      </c>
      <c r="E220" s="151" t="s">
        <v>129</v>
      </c>
      <c r="F220" s="155"/>
      <c r="G220" s="130" t="s">
        <v>71</v>
      </c>
      <c r="H220" s="97">
        <v>6960430</v>
      </c>
      <c r="I220" s="103">
        <v>1527027.48</v>
      </c>
      <c r="J220" s="104">
        <v>5433402.52</v>
      </c>
      <c r="K220" s="119" t="str">
        <f t="shared" si="4"/>
        <v>33405020000000000000</v>
      </c>
      <c r="L220" s="107" t="s">
        <v>322</v>
      </c>
    </row>
    <row r="221" spans="1:12" ht="33.75">
      <c r="A221" s="100" t="s">
        <v>324</v>
      </c>
      <c r="B221" s="101" t="s">
        <v>7</v>
      </c>
      <c r="C221" s="102" t="s">
        <v>127</v>
      </c>
      <c r="D221" s="125" t="s">
        <v>323</v>
      </c>
      <c r="E221" s="151" t="s">
        <v>326</v>
      </c>
      <c r="F221" s="155"/>
      <c r="G221" s="130" t="s">
        <v>71</v>
      </c>
      <c r="H221" s="97">
        <v>41300</v>
      </c>
      <c r="I221" s="103">
        <v>0</v>
      </c>
      <c r="J221" s="104">
        <v>41300</v>
      </c>
      <c r="K221" s="119" t="str">
        <f t="shared" si="4"/>
        <v>33405021700000000000</v>
      </c>
      <c r="L221" s="107" t="s">
        <v>325</v>
      </c>
    </row>
    <row r="222" spans="1:12" ht="12.75">
      <c r="A222" s="100" t="s">
        <v>327</v>
      </c>
      <c r="B222" s="101" t="s">
        <v>7</v>
      </c>
      <c r="C222" s="102" t="s">
        <v>127</v>
      </c>
      <c r="D222" s="125" t="s">
        <v>323</v>
      </c>
      <c r="E222" s="151" t="s">
        <v>329</v>
      </c>
      <c r="F222" s="155"/>
      <c r="G222" s="130" t="s">
        <v>71</v>
      </c>
      <c r="H222" s="97">
        <v>41300</v>
      </c>
      <c r="I222" s="103">
        <v>0</v>
      </c>
      <c r="J222" s="104">
        <v>41300</v>
      </c>
      <c r="K222" s="119" t="str">
        <f t="shared" si="4"/>
        <v>33405021720000000000</v>
      </c>
      <c r="L222" s="107" t="s">
        <v>328</v>
      </c>
    </row>
    <row r="223" spans="1:12" ht="12.75">
      <c r="A223" s="100" t="s">
        <v>330</v>
      </c>
      <c r="B223" s="101" t="s">
        <v>7</v>
      </c>
      <c r="C223" s="102" t="s">
        <v>127</v>
      </c>
      <c r="D223" s="125" t="s">
        <v>323</v>
      </c>
      <c r="E223" s="151" t="s">
        <v>332</v>
      </c>
      <c r="F223" s="155"/>
      <c r="G223" s="130" t="s">
        <v>71</v>
      </c>
      <c r="H223" s="97">
        <v>41300</v>
      </c>
      <c r="I223" s="103">
        <v>0</v>
      </c>
      <c r="J223" s="104">
        <v>41300</v>
      </c>
      <c r="K223" s="119" t="str">
        <f t="shared" si="4"/>
        <v>33405021720027100000</v>
      </c>
      <c r="L223" s="107" t="s">
        <v>331</v>
      </c>
    </row>
    <row r="224" spans="1:12" ht="12.75">
      <c r="A224" s="100" t="s">
        <v>154</v>
      </c>
      <c r="B224" s="101" t="s">
        <v>7</v>
      </c>
      <c r="C224" s="102" t="s">
        <v>127</v>
      </c>
      <c r="D224" s="125" t="s">
        <v>323</v>
      </c>
      <c r="E224" s="151" t="s">
        <v>332</v>
      </c>
      <c r="F224" s="155"/>
      <c r="G224" s="130" t="s">
        <v>156</v>
      </c>
      <c r="H224" s="97">
        <v>41300</v>
      </c>
      <c r="I224" s="103">
        <v>0</v>
      </c>
      <c r="J224" s="104">
        <v>41300</v>
      </c>
      <c r="K224" s="119" t="str">
        <f t="shared" si="4"/>
        <v>33405021720027100800</v>
      </c>
      <c r="L224" s="107" t="s">
        <v>333</v>
      </c>
    </row>
    <row r="225" spans="1:12" ht="45">
      <c r="A225" s="100" t="s">
        <v>300</v>
      </c>
      <c r="B225" s="101" t="s">
        <v>7</v>
      </c>
      <c r="C225" s="102" t="s">
        <v>127</v>
      </c>
      <c r="D225" s="125" t="s">
        <v>323</v>
      </c>
      <c r="E225" s="151" t="s">
        <v>332</v>
      </c>
      <c r="F225" s="155"/>
      <c r="G225" s="130" t="s">
        <v>302</v>
      </c>
      <c r="H225" s="97">
        <v>41300</v>
      </c>
      <c r="I225" s="103">
        <v>0</v>
      </c>
      <c r="J225" s="104">
        <v>41300</v>
      </c>
      <c r="K225" s="119" t="str">
        <f t="shared" si="4"/>
        <v>33405021720027100810</v>
      </c>
      <c r="L225" s="107" t="s">
        <v>334</v>
      </c>
    </row>
    <row r="226" spans="1:12" s="85" customFormat="1" ht="45">
      <c r="A226" s="80" t="s">
        <v>303</v>
      </c>
      <c r="B226" s="79" t="s">
        <v>7</v>
      </c>
      <c r="C226" s="122" t="s">
        <v>127</v>
      </c>
      <c r="D226" s="126" t="s">
        <v>323</v>
      </c>
      <c r="E226" s="148" t="s">
        <v>332</v>
      </c>
      <c r="F226" s="154"/>
      <c r="G226" s="123" t="s">
        <v>304</v>
      </c>
      <c r="H226" s="81">
        <v>41300</v>
      </c>
      <c r="I226" s="82">
        <v>0</v>
      </c>
      <c r="J226" s="83">
        <f>IF(IF(H226="",0,H226)=0,0,(IF(H226&gt;0,IF(I226&gt;H226,0,H226-I226),IF(I226&gt;H226,H226-I226,0))))</f>
        <v>41300</v>
      </c>
      <c r="K226" s="119" t="str">
        <f t="shared" si="4"/>
        <v>33405021720027100811</v>
      </c>
      <c r="L226" s="84" t="str">
        <f>C226&amp;D226&amp;E226&amp;F226&amp;G226</f>
        <v>33405021720027100811</v>
      </c>
    </row>
    <row r="227" spans="1:12" ht="12.75">
      <c r="A227" s="100"/>
      <c r="B227" s="101" t="s">
        <v>7</v>
      </c>
      <c r="C227" s="102" t="s">
        <v>127</v>
      </c>
      <c r="D227" s="125" t="s">
        <v>323</v>
      </c>
      <c r="E227" s="151" t="s">
        <v>336</v>
      </c>
      <c r="F227" s="155"/>
      <c r="G227" s="130" t="s">
        <v>71</v>
      </c>
      <c r="H227" s="97">
        <v>3256400</v>
      </c>
      <c r="I227" s="103">
        <v>87297.48</v>
      </c>
      <c r="J227" s="104">
        <v>3169102.52</v>
      </c>
      <c r="K227" s="119" t="str">
        <f t="shared" si="4"/>
        <v>33405022300027150000</v>
      </c>
      <c r="L227" s="107" t="s">
        <v>335</v>
      </c>
    </row>
    <row r="228" spans="1:12" ht="22.5">
      <c r="A228" s="100" t="s">
        <v>164</v>
      </c>
      <c r="B228" s="101" t="s">
        <v>7</v>
      </c>
      <c r="C228" s="102" t="s">
        <v>127</v>
      </c>
      <c r="D228" s="125" t="s">
        <v>323</v>
      </c>
      <c r="E228" s="151" t="s">
        <v>336</v>
      </c>
      <c r="F228" s="155"/>
      <c r="G228" s="130" t="s">
        <v>7</v>
      </c>
      <c r="H228" s="97">
        <v>3256400</v>
      </c>
      <c r="I228" s="103">
        <v>87297.48</v>
      </c>
      <c r="J228" s="104">
        <v>3169102.52</v>
      </c>
      <c r="K228" s="119" t="str">
        <f t="shared" si="4"/>
        <v>33405022300027150200</v>
      </c>
      <c r="L228" s="107" t="s">
        <v>337</v>
      </c>
    </row>
    <row r="229" spans="1:12" ht="22.5">
      <c r="A229" s="100" t="s">
        <v>166</v>
      </c>
      <c r="B229" s="101" t="s">
        <v>7</v>
      </c>
      <c r="C229" s="102" t="s">
        <v>127</v>
      </c>
      <c r="D229" s="125" t="s">
        <v>323</v>
      </c>
      <c r="E229" s="151" t="s">
        <v>336</v>
      </c>
      <c r="F229" s="155"/>
      <c r="G229" s="130" t="s">
        <v>168</v>
      </c>
      <c r="H229" s="97">
        <v>3256400</v>
      </c>
      <c r="I229" s="103">
        <v>87297.48</v>
      </c>
      <c r="J229" s="104">
        <v>3169102.52</v>
      </c>
      <c r="K229" s="119" t="str">
        <f t="shared" si="4"/>
        <v>33405022300027150240</v>
      </c>
      <c r="L229" s="107" t="s">
        <v>338</v>
      </c>
    </row>
    <row r="230" spans="1:12" s="85" customFormat="1" ht="12.75">
      <c r="A230" s="80" t="s">
        <v>169</v>
      </c>
      <c r="B230" s="79" t="s">
        <v>7</v>
      </c>
      <c r="C230" s="122" t="s">
        <v>127</v>
      </c>
      <c r="D230" s="126" t="s">
        <v>323</v>
      </c>
      <c r="E230" s="148" t="s">
        <v>336</v>
      </c>
      <c r="F230" s="154"/>
      <c r="G230" s="123" t="s">
        <v>170</v>
      </c>
      <c r="H230" s="81">
        <v>3256400</v>
      </c>
      <c r="I230" s="82">
        <v>87297.48</v>
      </c>
      <c r="J230" s="83">
        <f>IF(IF(H230="",0,H230)=0,0,(IF(H230&gt;0,IF(I230&gt;H230,0,H230-I230),IF(I230&gt;H230,H230-I230,0))))</f>
        <v>3169102.52</v>
      </c>
      <c r="K230" s="119" t="str">
        <f t="shared" si="4"/>
        <v>33405022300027150244</v>
      </c>
      <c r="L230" s="84" t="str">
        <f>C230&amp;D230&amp;E230&amp;F230&amp;G230</f>
        <v>33405022300027150244</v>
      </c>
    </row>
    <row r="231" spans="1:12" ht="12.75">
      <c r="A231" s="100"/>
      <c r="B231" s="101" t="s">
        <v>7</v>
      </c>
      <c r="C231" s="102" t="s">
        <v>127</v>
      </c>
      <c r="D231" s="125" t="s">
        <v>323</v>
      </c>
      <c r="E231" s="151" t="s">
        <v>340</v>
      </c>
      <c r="F231" s="155"/>
      <c r="G231" s="130" t="s">
        <v>71</v>
      </c>
      <c r="H231" s="97">
        <v>2000000</v>
      </c>
      <c r="I231" s="103"/>
      <c r="J231" s="104">
        <v>2000000</v>
      </c>
      <c r="K231" s="119" t="str">
        <f t="shared" si="4"/>
        <v>33405022300072370000</v>
      </c>
      <c r="L231" s="107" t="s">
        <v>339</v>
      </c>
    </row>
    <row r="232" spans="1:12" ht="22.5">
      <c r="A232" s="100" t="s">
        <v>341</v>
      </c>
      <c r="B232" s="101" t="s">
        <v>7</v>
      </c>
      <c r="C232" s="102" t="s">
        <v>127</v>
      </c>
      <c r="D232" s="125" t="s">
        <v>323</v>
      </c>
      <c r="E232" s="151" t="s">
        <v>340</v>
      </c>
      <c r="F232" s="155"/>
      <c r="G232" s="130" t="s">
        <v>343</v>
      </c>
      <c r="H232" s="97">
        <v>2000000</v>
      </c>
      <c r="I232" s="103"/>
      <c r="J232" s="104">
        <v>2000000</v>
      </c>
      <c r="K232" s="119" t="str">
        <f t="shared" si="4"/>
        <v>33405022300072370400</v>
      </c>
      <c r="L232" s="107" t="s">
        <v>342</v>
      </c>
    </row>
    <row r="233" spans="1:12" ht="12.75">
      <c r="A233" s="100" t="s">
        <v>344</v>
      </c>
      <c r="B233" s="101" t="s">
        <v>7</v>
      </c>
      <c r="C233" s="102" t="s">
        <v>127</v>
      </c>
      <c r="D233" s="125" t="s">
        <v>323</v>
      </c>
      <c r="E233" s="151" t="s">
        <v>340</v>
      </c>
      <c r="F233" s="155"/>
      <c r="G233" s="130" t="s">
        <v>346</v>
      </c>
      <c r="H233" s="97">
        <v>2000000</v>
      </c>
      <c r="I233" s="103"/>
      <c r="J233" s="104">
        <v>2000000</v>
      </c>
      <c r="K233" s="119" t="str">
        <f t="shared" si="4"/>
        <v>33405022300072370410</v>
      </c>
      <c r="L233" s="107" t="s">
        <v>345</v>
      </c>
    </row>
    <row r="234" spans="1:12" s="85" customFormat="1" ht="33.75">
      <c r="A234" s="80" t="s">
        <v>347</v>
      </c>
      <c r="B234" s="79" t="s">
        <v>7</v>
      </c>
      <c r="C234" s="122" t="s">
        <v>127</v>
      </c>
      <c r="D234" s="126" t="s">
        <v>323</v>
      </c>
      <c r="E234" s="148" t="s">
        <v>340</v>
      </c>
      <c r="F234" s="154"/>
      <c r="G234" s="123" t="s">
        <v>348</v>
      </c>
      <c r="H234" s="81">
        <v>2000000</v>
      </c>
      <c r="I234" s="82"/>
      <c r="J234" s="83">
        <f>IF(IF(H234="",0,H234)=0,0,(IF(H234&gt;0,IF(I234&gt;H234,0,H234-I234),IF(I234&gt;H234,H234-I234,0))))</f>
        <v>2000000</v>
      </c>
      <c r="K234" s="119" t="str">
        <f t="shared" si="4"/>
        <v>33405022300072370414</v>
      </c>
      <c r="L234" s="84" t="str">
        <f>C234&amp;D234&amp;E234&amp;F234&amp;G234</f>
        <v>33405022300072370414</v>
      </c>
    </row>
    <row r="235" spans="1:12" ht="12.75">
      <c r="A235" s="100"/>
      <c r="B235" s="101" t="s">
        <v>7</v>
      </c>
      <c r="C235" s="102" t="s">
        <v>127</v>
      </c>
      <c r="D235" s="125" t="s">
        <v>323</v>
      </c>
      <c r="E235" s="151" t="s">
        <v>350</v>
      </c>
      <c r="F235" s="155"/>
      <c r="G235" s="130" t="s">
        <v>71</v>
      </c>
      <c r="H235" s="97">
        <v>223000</v>
      </c>
      <c r="I235" s="103"/>
      <c r="J235" s="104">
        <v>223000</v>
      </c>
      <c r="K235" s="119" t="str">
        <f aca="true" t="shared" si="5" ref="K235:K298">C235&amp;D235&amp;E235&amp;F235&amp;G235</f>
        <v>334050223000S2370000</v>
      </c>
      <c r="L235" s="107" t="s">
        <v>349</v>
      </c>
    </row>
    <row r="236" spans="1:12" ht="22.5">
      <c r="A236" s="100" t="s">
        <v>341</v>
      </c>
      <c r="B236" s="101" t="s">
        <v>7</v>
      </c>
      <c r="C236" s="102" t="s">
        <v>127</v>
      </c>
      <c r="D236" s="125" t="s">
        <v>323</v>
      </c>
      <c r="E236" s="151" t="s">
        <v>350</v>
      </c>
      <c r="F236" s="155"/>
      <c r="G236" s="130" t="s">
        <v>343</v>
      </c>
      <c r="H236" s="97">
        <v>223000</v>
      </c>
      <c r="I236" s="103"/>
      <c r="J236" s="104">
        <v>223000</v>
      </c>
      <c r="K236" s="119" t="str">
        <f t="shared" si="5"/>
        <v>334050223000S2370400</v>
      </c>
      <c r="L236" s="107" t="s">
        <v>351</v>
      </c>
    </row>
    <row r="237" spans="1:12" ht="12.75">
      <c r="A237" s="100" t="s">
        <v>344</v>
      </c>
      <c r="B237" s="101" t="s">
        <v>7</v>
      </c>
      <c r="C237" s="102" t="s">
        <v>127</v>
      </c>
      <c r="D237" s="125" t="s">
        <v>323</v>
      </c>
      <c r="E237" s="151" t="s">
        <v>350</v>
      </c>
      <c r="F237" s="155"/>
      <c r="G237" s="130" t="s">
        <v>346</v>
      </c>
      <c r="H237" s="97">
        <v>223000</v>
      </c>
      <c r="I237" s="103"/>
      <c r="J237" s="104">
        <v>223000</v>
      </c>
      <c r="K237" s="119" t="str">
        <f t="shared" si="5"/>
        <v>334050223000S2370410</v>
      </c>
      <c r="L237" s="107" t="s">
        <v>352</v>
      </c>
    </row>
    <row r="238" spans="1:12" s="85" customFormat="1" ht="33.75">
      <c r="A238" s="80" t="s">
        <v>347</v>
      </c>
      <c r="B238" s="79" t="s">
        <v>7</v>
      </c>
      <c r="C238" s="122" t="s">
        <v>127</v>
      </c>
      <c r="D238" s="126" t="s">
        <v>323</v>
      </c>
      <c r="E238" s="148" t="s">
        <v>350</v>
      </c>
      <c r="F238" s="154"/>
      <c r="G238" s="123" t="s">
        <v>348</v>
      </c>
      <c r="H238" s="81">
        <v>223000</v>
      </c>
      <c r="I238" s="82"/>
      <c r="J238" s="83">
        <f>IF(IF(H238="",0,H238)=0,0,(IF(H238&gt;0,IF(I238&gt;H238,0,H238-I238),IF(I238&gt;H238,H238-I238,0))))</f>
        <v>223000</v>
      </c>
      <c r="K238" s="119" t="str">
        <f t="shared" si="5"/>
        <v>334050223000S2370414</v>
      </c>
      <c r="L238" s="84" t="str">
        <f>C238&amp;D238&amp;E238&amp;F238&amp;G238</f>
        <v>334050223000S2370414</v>
      </c>
    </row>
    <row r="239" spans="1:12" ht="12.75">
      <c r="A239" s="100" t="s">
        <v>137</v>
      </c>
      <c r="B239" s="101" t="s">
        <v>7</v>
      </c>
      <c r="C239" s="102" t="s">
        <v>127</v>
      </c>
      <c r="D239" s="125" t="s">
        <v>323</v>
      </c>
      <c r="E239" s="151" t="s">
        <v>139</v>
      </c>
      <c r="F239" s="155"/>
      <c r="G239" s="130" t="s">
        <v>71</v>
      </c>
      <c r="H239" s="97">
        <v>1343730</v>
      </c>
      <c r="I239" s="103">
        <v>1343730</v>
      </c>
      <c r="J239" s="104">
        <v>0</v>
      </c>
      <c r="K239" s="119" t="str">
        <f t="shared" si="5"/>
        <v>33405029900000000000</v>
      </c>
      <c r="L239" s="107" t="s">
        <v>353</v>
      </c>
    </row>
    <row r="240" spans="1:12" ht="45">
      <c r="A240" s="100" t="s">
        <v>354</v>
      </c>
      <c r="B240" s="101" t="s">
        <v>7</v>
      </c>
      <c r="C240" s="102" t="s">
        <v>127</v>
      </c>
      <c r="D240" s="125" t="s">
        <v>323</v>
      </c>
      <c r="E240" s="151" t="s">
        <v>356</v>
      </c>
      <c r="F240" s="155"/>
      <c r="G240" s="130" t="s">
        <v>71</v>
      </c>
      <c r="H240" s="97">
        <v>1343730</v>
      </c>
      <c r="I240" s="103">
        <v>1343730</v>
      </c>
      <c r="J240" s="104">
        <v>0</v>
      </c>
      <c r="K240" s="119" t="str">
        <f t="shared" si="5"/>
        <v>33405029900024600000</v>
      </c>
      <c r="L240" s="107" t="s">
        <v>355</v>
      </c>
    </row>
    <row r="241" spans="1:12" ht="12.75">
      <c r="A241" s="100" t="s">
        <v>154</v>
      </c>
      <c r="B241" s="101" t="s">
        <v>7</v>
      </c>
      <c r="C241" s="102" t="s">
        <v>127</v>
      </c>
      <c r="D241" s="125" t="s">
        <v>323</v>
      </c>
      <c r="E241" s="151" t="s">
        <v>356</v>
      </c>
      <c r="F241" s="155"/>
      <c r="G241" s="130" t="s">
        <v>156</v>
      </c>
      <c r="H241" s="97">
        <v>1343730</v>
      </c>
      <c r="I241" s="103">
        <v>1343730</v>
      </c>
      <c r="J241" s="104">
        <v>0</v>
      </c>
      <c r="K241" s="119" t="str">
        <f t="shared" si="5"/>
        <v>33405029900024600800</v>
      </c>
      <c r="L241" s="107" t="s">
        <v>357</v>
      </c>
    </row>
    <row r="242" spans="1:12" ht="45">
      <c r="A242" s="100" t="s">
        <v>300</v>
      </c>
      <c r="B242" s="101" t="s">
        <v>7</v>
      </c>
      <c r="C242" s="102" t="s">
        <v>127</v>
      </c>
      <c r="D242" s="125" t="s">
        <v>323</v>
      </c>
      <c r="E242" s="151" t="s">
        <v>356</v>
      </c>
      <c r="F242" s="155"/>
      <c r="G242" s="130" t="s">
        <v>302</v>
      </c>
      <c r="H242" s="97">
        <v>1343730</v>
      </c>
      <c r="I242" s="103">
        <v>1343730</v>
      </c>
      <c r="J242" s="104">
        <v>0</v>
      </c>
      <c r="K242" s="119" t="str">
        <f t="shared" si="5"/>
        <v>33405029900024600810</v>
      </c>
      <c r="L242" s="107" t="s">
        <v>358</v>
      </c>
    </row>
    <row r="243" spans="1:12" s="85" customFormat="1" ht="45">
      <c r="A243" s="80" t="s">
        <v>303</v>
      </c>
      <c r="B243" s="79" t="s">
        <v>7</v>
      </c>
      <c r="C243" s="122" t="s">
        <v>127</v>
      </c>
      <c r="D243" s="126" t="s">
        <v>323</v>
      </c>
      <c r="E243" s="148" t="s">
        <v>356</v>
      </c>
      <c r="F243" s="154"/>
      <c r="G243" s="123" t="s">
        <v>304</v>
      </c>
      <c r="H243" s="81">
        <v>1343730</v>
      </c>
      <c r="I243" s="82">
        <v>1343730</v>
      </c>
      <c r="J243" s="83">
        <f>IF(IF(H243="",0,H243)=0,0,(IF(H243&gt;0,IF(I243&gt;H243,0,H243-I243),IF(I243&gt;H243,H243-I243,0))))</f>
        <v>0</v>
      </c>
      <c r="K243" s="119" t="str">
        <f t="shared" si="5"/>
        <v>33405029900024600811</v>
      </c>
      <c r="L243" s="84" t="str">
        <f>C243&amp;D243&amp;E243&amp;F243&amp;G243</f>
        <v>33405029900024600811</v>
      </c>
    </row>
    <row r="244" spans="1:12" ht="12.75">
      <c r="A244" s="100"/>
      <c r="B244" s="101" t="s">
        <v>7</v>
      </c>
      <c r="C244" s="102" t="s">
        <v>127</v>
      </c>
      <c r="D244" s="125" t="s">
        <v>323</v>
      </c>
      <c r="E244" s="151" t="s">
        <v>360</v>
      </c>
      <c r="F244" s="155"/>
      <c r="G244" s="130" t="s">
        <v>71</v>
      </c>
      <c r="H244" s="97">
        <v>96000</v>
      </c>
      <c r="I244" s="103">
        <v>96000</v>
      </c>
      <c r="J244" s="104">
        <v>0</v>
      </c>
      <c r="K244" s="119" t="str">
        <f t="shared" si="5"/>
        <v>33405029900027250000</v>
      </c>
      <c r="L244" s="107" t="s">
        <v>359</v>
      </c>
    </row>
    <row r="245" spans="1:12" ht="22.5">
      <c r="A245" s="100" t="s">
        <v>164</v>
      </c>
      <c r="B245" s="101" t="s">
        <v>7</v>
      </c>
      <c r="C245" s="102" t="s">
        <v>127</v>
      </c>
      <c r="D245" s="125" t="s">
        <v>323</v>
      </c>
      <c r="E245" s="151" t="s">
        <v>360</v>
      </c>
      <c r="F245" s="155"/>
      <c r="G245" s="130" t="s">
        <v>7</v>
      </c>
      <c r="H245" s="97">
        <v>96000</v>
      </c>
      <c r="I245" s="103">
        <v>96000</v>
      </c>
      <c r="J245" s="104">
        <v>0</v>
      </c>
      <c r="K245" s="119" t="str">
        <f t="shared" si="5"/>
        <v>33405029900027250200</v>
      </c>
      <c r="L245" s="107" t="s">
        <v>361</v>
      </c>
    </row>
    <row r="246" spans="1:12" ht="22.5">
      <c r="A246" s="100" t="s">
        <v>166</v>
      </c>
      <c r="B246" s="101" t="s">
        <v>7</v>
      </c>
      <c r="C246" s="102" t="s">
        <v>127</v>
      </c>
      <c r="D246" s="125" t="s">
        <v>323</v>
      </c>
      <c r="E246" s="151" t="s">
        <v>360</v>
      </c>
      <c r="F246" s="155"/>
      <c r="G246" s="130" t="s">
        <v>168</v>
      </c>
      <c r="H246" s="97">
        <v>96000</v>
      </c>
      <c r="I246" s="103">
        <v>96000</v>
      </c>
      <c r="J246" s="104">
        <v>0</v>
      </c>
      <c r="K246" s="119" t="str">
        <f t="shared" si="5"/>
        <v>33405029900027250240</v>
      </c>
      <c r="L246" s="107" t="s">
        <v>362</v>
      </c>
    </row>
    <row r="247" spans="1:12" s="85" customFormat="1" ht="12.75">
      <c r="A247" s="80" t="s">
        <v>169</v>
      </c>
      <c r="B247" s="79" t="s">
        <v>7</v>
      </c>
      <c r="C247" s="122" t="s">
        <v>127</v>
      </c>
      <c r="D247" s="126" t="s">
        <v>323</v>
      </c>
      <c r="E247" s="148" t="s">
        <v>360</v>
      </c>
      <c r="F247" s="154"/>
      <c r="G247" s="123" t="s">
        <v>170</v>
      </c>
      <c r="H247" s="81">
        <v>96000</v>
      </c>
      <c r="I247" s="82">
        <v>96000</v>
      </c>
      <c r="J247" s="83">
        <f>IF(IF(H247="",0,H247)=0,0,(IF(H247&gt;0,IF(I247&gt;H247,0,H247-I247),IF(I247&gt;H247,H247-I247,0))))</f>
        <v>0</v>
      </c>
      <c r="K247" s="119" t="str">
        <f t="shared" si="5"/>
        <v>33405029900027250244</v>
      </c>
      <c r="L247" s="84" t="str">
        <f>C247&amp;D247&amp;E247&amp;F247&amp;G247</f>
        <v>33405029900027250244</v>
      </c>
    </row>
    <row r="248" spans="1:12" ht="12.75">
      <c r="A248" s="100" t="s">
        <v>363</v>
      </c>
      <c r="B248" s="101" t="s">
        <v>7</v>
      </c>
      <c r="C248" s="102" t="s">
        <v>127</v>
      </c>
      <c r="D248" s="125" t="s">
        <v>365</v>
      </c>
      <c r="E248" s="151" t="s">
        <v>129</v>
      </c>
      <c r="F248" s="155"/>
      <c r="G248" s="130" t="s">
        <v>71</v>
      </c>
      <c r="H248" s="97">
        <v>29540844.84</v>
      </c>
      <c r="I248" s="103">
        <v>27923939.19</v>
      </c>
      <c r="J248" s="104">
        <v>1616905.65</v>
      </c>
      <c r="K248" s="119" t="str">
        <f t="shared" si="5"/>
        <v>33405030000000000000</v>
      </c>
      <c r="L248" s="107" t="s">
        <v>364</v>
      </c>
    </row>
    <row r="249" spans="1:12" ht="22.5">
      <c r="A249" s="100" t="s">
        <v>366</v>
      </c>
      <c r="B249" s="101" t="s">
        <v>7</v>
      </c>
      <c r="C249" s="102" t="s">
        <v>127</v>
      </c>
      <c r="D249" s="125" t="s">
        <v>365</v>
      </c>
      <c r="E249" s="151" t="s">
        <v>368</v>
      </c>
      <c r="F249" s="155"/>
      <c r="G249" s="130" t="s">
        <v>71</v>
      </c>
      <c r="H249" s="97">
        <v>21601000</v>
      </c>
      <c r="I249" s="103">
        <v>19998444.45</v>
      </c>
      <c r="J249" s="104">
        <v>1602555.55</v>
      </c>
      <c r="K249" s="119" t="str">
        <f t="shared" si="5"/>
        <v>33405031600000000000</v>
      </c>
      <c r="L249" s="107" t="s">
        <v>367</v>
      </c>
    </row>
    <row r="250" spans="1:12" ht="12.75">
      <c r="A250" s="100" t="s">
        <v>369</v>
      </c>
      <c r="B250" s="101" t="s">
        <v>7</v>
      </c>
      <c r="C250" s="102" t="s">
        <v>127</v>
      </c>
      <c r="D250" s="125" t="s">
        <v>365</v>
      </c>
      <c r="E250" s="151" t="s">
        <v>371</v>
      </c>
      <c r="F250" s="155"/>
      <c r="G250" s="130" t="s">
        <v>71</v>
      </c>
      <c r="H250" s="97">
        <v>14500000</v>
      </c>
      <c r="I250" s="103">
        <v>13651562.52</v>
      </c>
      <c r="J250" s="104">
        <v>848437.48</v>
      </c>
      <c r="K250" s="119" t="str">
        <f t="shared" si="5"/>
        <v>33405031610000000000</v>
      </c>
      <c r="L250" s="107" t="s">
        <v>370</v>
      </c>
    </row>
    <row r="251" spans="1:12" ht="12.75">
      <c r="A251" s="100" t="s">
        <v>372</v>
      </c>
      <c r="B251" s="101" t="s">
        <v>7</v>
      </c>
      <c r="C251" s="102" t="s">
        <v>127</v>
      </c>
      <c r="D251" s="125" t="s">
        <v>365</v>
      </c>
      <c r="E251" s="151" t="s">
        <v>374</v>
      </c>
      <c r="F251" s="155"/>
      <c r="G251" s="130" t="s">
        <v>71</v>
      </c>
      <c r="H251" s="97">
        <v>12085278</v>
      </c>
      <c r="I251" s="103">
        <v>11236841</v>
      </c>
      <c r="J251" s="104">
        <v>848437</v>
      </c>
      <c r="K251" s="119" t="str">
        <f t="shared" si="5"/>
        <v>33405031610025000000</v>
      </c>
      <c r="L251" s="107" t="s">
        <v>373</v>
      </c>
    </row>
    <row r="252" spans="1:12" ht="22.5">
      <c r="A252" s="100" t="s">
        <v>164</v>
      </c>
      <c r="B252" s="101" t="s">
        <v>7</v>
      </c>
      <c r="C252" s="102" t="s">
        <v>127</v>
      </c>
      <c r="D252" s="125" t="s">
        <v>365</v>
      </c>
      <c r="E252" s="151" t="s">
        <v>374</v>
      </c>
      <c r="F252" s="155"/>
      <c r="G252" s="130" t="s">
        <v>7</v>
      </c>
      <c r="H252" s="97">
        <v>12085278</v>
      </c>
      <c r="I252" s="103">
        <v>11236841</v>
      </c>
      <c r="J252" s="104">
        <v>848437</v>
      </c>
      <c r="K252" s="119" t="str">
        <f t="shared" si="5"/>
        <v>33405031610025000200</v>
      </c>
      <c r="L252" s="107" t="s">
        <v>375</v>
      </c>
    </row>
    <row r="253" spans="1:12" ht="22.5">
      <c r="A253" s="100" t="s">
        <v>166</v>
      </c>
      <c r="B253" s="101" t="s">
        <v>7</v>
      </c>
      <c r="C253" s="102" t="s">
        <v>127</v>
      </c>
      <c r="D253" s="125" t="s">
        <v>365</v>
      </c>
      <c r="E253" s="151" t="s">
        <v>374</v>
      </c>
      <c r="F253" s="155"/>
      <c r="G253" s="130" t="s">
        <v>168</v>
      </c>
      <c r="H253" s="97">
        <v>12085278</v>
      </c>
      <c r="I253" s="103">
        <v>11236841</v>
      </c>
      <c r="J253" s="104">
        <v>848437</v>
      </c>
      <c r="K253" s="119" t="str">
        <f t="shared" si="5"/>
        <v>33405031610025000240</v>
      </c>
      <c r="L253" s="107" t="s">
        <v>376</v>
      </c>
    </row>
    <row r="254" spans="1:12" s="85" customFormat="1" ht="12.75">
      <c r="A254" s="80" t="s">
        <v>169</v>
      </c>
      <c r="B254" s="79" t="s">
        <v>7</v>
      </c>
      <c r="C254" s="122" t="s">
        <v>127</v>
      </c>
      <c r="D254" s="126" t="s">
        <v>365</v>
      </c>
      <c r="E254" s="148" t="s">
        <v>374</v>
      </c>
      <c r="F254" s="154"/>
      <c r="G254" s="123" t="s">
        <v>170</v>
      </c>
      <c r="H254" s="81">
        <v>12085278</v>
      </c>
      <c r="I254" s="82">
        <v>11236841</v>
      </c>
      <c r="J254" s="83">
        <f>IF(IF(H254="",0,H254)=0,0,(IF(H254&gt;0,IF(I254&gt;H254,0,H254-I254),IF(I254&gt;H254,H254-I254,0))))</f>
        <v>848437</v>
      </c>
      <c r="K254" s="119" t="str">
        <f t="shared" si="5"/>
        <v>33405031610025000244</v>
      </c>
      <c r="L254" s="84" t="str">
        <f>C254&amp;D254&amp;E254&amp;F254&amp;G254</f>
        <v>33405031610025000244</v>
      </c>
    </row>
    <row r="255" spans="1:12" ht="22.5">
      <c r="A255" s="100" t="s">
        <v>377</v>
      </c>
      <c r="B255" s="101" t="s">
        <v>7</v>
      </c>
      <c r="C255" s="102" t="s">
        <v>127</v>
      </c>
      <c r="D255" s="125" t="s">
        <v>365</v>
      </c>
      <c r="E255" s="151" t="s">
        <v>379</v>
      </c>
      <c r="F255" s="155"/>
      <c r="G255" s="130" t="s">
        <v>71</v>
      </c>
      <c r="H255" s="97">
        <v>2414722</v>
      </c>
      <c r="I255" s="103">
        <v>2414721.52</v>
      </c>
      <c r="J255" s="104">
        <v>0.48</v>
      </c>
      <c r="K255" s="119" t="str">
        <f t="shared" si="5"/>
        <v>33405031610025100000</v>
      </c>
      <c r="L255" s="107" t="s">
        <v>378</v>
      </c>
    </row>
    <row r="256" spans="1:12" ht="22.5">
      <c r="A256" s="100" t="s">
        <v>164</v>
      </c>
      <c r="B256" s="101" t="s">
        <v>7</v>
      </c>
      <c r="C256" s="102" t="s">
        <v>127</v>
      </c>
      <c r="D256" s="125" t="s">
        <v>365</v>
      </c>
      <c r="E256" s="151" t="s">
        <v>379</v>
      </c>
      <c r="F256" s="155"/>
      <c r="G256" s="130" t="s">
        <v>7</v>
      </c>
      <c r="H256" s="97">
        <v>2414722</v>
      </c>
      <c r="I256" s="103">
        <v>2414721.52</v>
      </c>
      <c r="J256" s="104">
        <v>0.48</v>
      </c>
      <c r="K256" s="119" t="str">
        <f t="shared" si="5"/>
        <v>33405031610025100200</v>
      </c>
      <c r="L256" s="107" t="s">
        <v>380</v>
      </c>
    </row>
    <row r="257" spans="1:12" ht="22.5">
      <c r="A257" s="100" t="s">
        <v>166</v>
      </c>
      <c r="B257" s="101" t="s">
        <v>7</v>
      </c>
      <c r="C257" s="102" t="s">
        <v>127</v>
      </c>
      <c r="D257" s="125" t="s">
        <v>365</v>
      </c>
      <c r="E257" s="151" t="s">
        <v>379</v>
      </c>
      <c r="F257" s="155"/>
      <c r="G257" s="130" t="s">
        <v>168</v>
      </c>
      <c r="H257" s="97">
        <v>2414722</v>
      </c>
      <c r="I257" s="103">
        <v>2414721.52</v>
      </c>
      <c r="J257" s="104">
        <v>0.48</v>
      </c>
      <c r="K257" s="119" t="str">
        <f t="shared" si="5"/>
        <v>33405031610025100240</v>
      </c>
      <c r="L257" s="107" t="s">
        <v>381</v>
      </c>
    </row>
    <row r="258" spans="1:12" s="85" customFormat="1" ht="12.75">
      <c r="A258" s="80" t="s">
        <v>169</v>
      </c>
      <c r="B258" s="79" t="s">
        <v>7</v>
      </c>
      <c r="C258" s="122" t="s">
        <v>127</v>
      </c>
      <c r="D258" s="126" t="s">
        <v>365</v>
      </c>
      <c r="E258" s="148" t="s">
        <v>379</v>
      </c>
      <c r="F258" s="154"/>
      <c r="G258" s="123" t="s">
        <v>170</v>
      </c>
      <c r="H258" s="81">
        <v>2414722</v>
      </c>
      <c r="I258" s="82">
        <v>2414721.52</v>
      </c>
      <c r="J258" s="83">
        <f>IF(IF(H258="",0,H258)=0,0,(IF(H258&gt;0,IF(I258&gt;H258,0,H258-I258),IF(I258&gt;H258,H258-I258,0))))</f>
        <v>0.48</v>
      </c>
      <c r="K258" s="119" t="str">
        <f t="shared" si="5"/>
        <v>33405031610025100244</v>
      </c>
      <c r="L258" s="84" t="str">
        <f>C258&amp;D258&amp;E258&amp;F258&amp;G258</f>
        <v>33405031610025100244</v>
      </c>
    </row>
    <row r="259" spans="1:12" ht="12.75">
      <c r="A259" s="100" t="s">
        <v>382</v>
      </c>
      <c r="B259" s="101" t="s">
        <v>7</v>
      </c>
      <c r="C259" s="102" t="s">
        <v>127</v>
      </c>
      <c r="D259" s="125" t="s">
        <v>365</v>
      </c>
      <c r="E259" s="151" t="s">
        <v>384</v>
      </c>
      <c r="F259" s="155"/>
      <c r="G259" s="130" t="s">
        <v>71</v>
      </c>
      <c r="H259" s="97">
        <v>830000</v>
      </c>
      <c r="I259" s="103">
        <v>812966.11</v>
      </c>
      <c r="J259" s="104">
        <v>17033.89</v>
      </c>
      <c r="K259" s="119" t="str">
        <f t="shared" si="5"/>
        <v>33405031620000000000</v>
      </c>
      <c r="L259" s="107" t="s">
        <v>383</v>
      </c>
    </row>
    <row r="260" spans="1:12" ht="12.75">
      <c r="A260" s="100" t="s">
        <v>385</v>
      </c>
      <c r="B260" s="101" t="s">
        <v>7</v>
      </c>
      <c r="C260" s="102" t="s">
        <v>127</v>
      </c>
      <c r="D260" s="125" t="s">
        <v>365</v>
      </c>
      <c r="E260" s="151" t="s">
        <v>387</v>
      </c>
      <c r="F260" s="155"/>
      <c r="G260" s="130" t="s">
        <v>71</v>
      </c>
      <c r="H260" s="97">
        <v>830000</v>
      </c>
      <c r="I260" s="103">
        <v>812966.11</v>
      </c>
      <c r="J260" s="104">
        <v>17033.89</v>
      </c>
      <c r="K260" s="119" t="str">
        <f t="shared" si="5"/>
        <v>33405031620025400000</v>
      </c>
      <c r="L260" s="107" t="s">
        <v>386</v>
      </c>
    </row>
    <row r="261" spans="1:12" ht="22.5">
      <c r="A261" s="100" t="s">
        <v>164</v>
      </c>
      <c r="B261" s="101" t="s">
        <v>7</v>
      </c>
      <c r="C261" s="102" t="s">
        <v>127</v>
      </c>
      <c r="D261" s="125" t="s">
        <v>365</v>
      </c>
      <c r="E261" s="151" t="s">
        <v>387</v>
      </c>
      <c r="F261" s="155"/>
      <c r="G261" s="130" t="s">
        <v>7</v>
      </c>
      <c r="H261" s="97">
        <v>830000</v>
      </c>
      <c r="I261" s="103">
        <v>812966.11</v>
      </c>
      <c r="J261" s="104">
        <v>17033.89</v>
      </c>
      <c r="K261" s="119" t="str">
        <f t="shared" si="5"/>
        <v>33405031620025400200</v>
      </c>
      <c r="L261" s="107" t="s">
        <v>388</v>
      </c>
    </row>
    <row r="262" spans="1:12" ht="22.5">
      <c r="A262" s="100" t="s">
        <v>166</v>
      </c>
      <c r="B262" s="101" t="s">
        <v>7</v>
      </c>
      <c r="C262" s="102" t="s">
        <v>127</v>
      </c>
      <c r="D262" s="125" t="s">
        <v>365</v>
      </c>
      <c r="E262" s="151" t="s">
        <v>387</v>
      </c>
      <c r="F262" s="155"/>
      <c r="G262" s="130" t="s">
        <v>168</v>
      </c>
      <c r="H262" s="97">
        <v>830000</v>
      </c>
      <c r="I262" s="103">
        <v>812966.11</v>
      </c>
      <c r="J262" s="104">
        <v>17033.89</v>
      </c>
      <c r="K262" s="119" t="str">
        <f t="shared" si="5"/>
        <v>33405031620025400240</v>
      </c>
      <c r="L262" s="107" t="s">
        <v>389</v>
      </c>
    </row>
    <row r="263" spans="1:12" s="85" customFormat="1" ht="12.75">
      <c r="A263" s="80" t="s">
        <v>169</v>
      </c>
      <c r="B263" s="79" t="s">
        <v>7</v>
      </c>
      <c r="C263" s="122" t="s">
        <v>127</v>
      </c>
      <c r="D263" s="126" t="s">
        <v>365</v>
      </c>
      <c r="E263" s="148" t="s">
        <v>387</v>
      </c>
      <c r="F263" s="154"/>
      <c r="G263" s="123" t="s">
        <v>170</v>
      </c>
      <c r="H263" s="81">
        <v>830000</v>
      </c>
      <c r="I263" s="82">
        <v>812966.11</v>
      </c>
      <c r="J263" s="83">
        <f>IF(IF(H263="",0,H263)=0,0,(IF(H263&gt;0,IF(I263&gt;H263,0,H263-I263),IF(I263&gt;H263,H263-I263,0))))</f>
        <v>17033.89</v>
      </c>
      <c r="K263" s="119" t="str">
        <f t="shared" si="5"/>
        <v>33405031620025400244</v>
      </c>
      <c r="L263" s="84" t="str">
        <f>C263&amp;D263&amp;E263&amp;F263&amp;G263</f>
        <v>33405031620025400244</v>
      </c>
    </row>
    <row r="264" spans="1:12" ht="22.5">
      <c r="A264" s="100" t="s">
        <v>390</v>
      </c>
      <c r="B264" s="101" t="s">
        <v>7</v>
      </c>
      <c r="C264" s="102" t="s">
        <v>127</v>
      </c>
      <c r="D264" s="125" t="s">
        <v>365</v>
      </c>
      <c r="E264" s="151" t="s">
        <v>392</v>
      </c>
      <c r="F264" s="155"/>
      <c r="G264" s="130" t="s">
        <v>71</v>
      </c>
      <c r="H264" s="97">
        <v>700000</v>
      </c>
      <c r="I264" s="103">
        <v>688136.32</v>
      </c>
      <c r="J264" s="104">
        <v>11863.68</v>
      </c>
      <c r="K264" s="119" t="str">
        <f t="shared" si="5"/>
        <v>33405031630000000000</v>
      </c>
      <c r="L264" s="107" t="s">
        <v>391</v>
      </c>
    </row>
    <row r="265" spans="1:12" ht="22.5">
      <c r="A265" s="100" t="s">
        <v>393</v>
      </c>
      <c r="B265" s="101" t="s">
        <v>7</v>
      </c>
      <c r="C265" s="102" t="s">
        <v>127</v>
      </c>
      <c r="D265" s="125" t="s">
        <v>365</v>
      </c>
      <c r="E265" s="151" t="s">
        <v>395</v>
      </c>
      <c r="F265" s="155"/>
      <c r="G265" s="130" t="s">
        <v>71</v>
      </c>
      <c r="H265" s="97">
        <v>700000</v>
      </c>
      <c r="I265" s="103">
        <v>688136.32</v>
      </c>
      <c r="J265" s="104">
        <v>11863.68</v>
      </c>
      <c r="K265" s="119" t="str">
        <f t="shared" si="5"/>
        <v>33405031630025200000</v>
      </c>
      <c r="L265" s="107" t="s">
        <v>394</v>
      </c>
    </row>
    <row r="266" spans="1:12" ht="22.5">
      <c r="A266" s="100" t="s">
        <v>164</v>
      </c>
      <c r="B266" s="101" t="s">
        <v>7</v>
      </c>
      <c r="C266" s="102" t="s">
        <v>127</v>
      </c>
      <c r="D266" s="125" t="s">
        <v>365</v>
      </c>
      <c r="E266" s="151" t="s">
        <v>395</v>
      </c>
      <c r="F266" s="155"/>
      <c r="G266" s="130" t="s">
        <v>7</v>
      </c>
      <c r="H266" s="97">
        <v>700000</v>
      </c>
      <c r="I266" s="103">
        <v>688136.32</v>
      </c>
      <c r="J266" s="104">
        <v>11863.68</v>
      </c>
      <c r="K266" s="119" t="str">
        <f t="shared" si="5"/>
        <v>33405031630025200200</v>
      </c>
      <c r="L266" s="107" t="s">
        <v>396</v>
      </c>
    </row>
    <row r="267" spans="1:12" ht="22.5">
      <c r="A267" s="100" t="s">
        <v>166</v>
      </c>
      <c r="B267" s="101" t="s">
        <v>7</v>
      </c>
      <c r="C267" s="102" t="s">
        <v>127</v>
      </c>
      <c r="D267" s="125" t="s">
        <v>365</v>
      </c>
      <c r="E267" s="151" t="s">
        <v>395</v>
      </c>
      <c r="F267" s="155"/>
      <c r="G267" s="130" t="s">
        <v>168</v>
      </c>
      <c r="H267" s="97">
        <v>700000</v>
      </c>
      <c r="I267" s="103">
        <v>688136.32</v>
      </c>
      <c r="J267" s="104">
        <v>11863.68</v>
      </c>
      <c r="K267" s="119" t="str">
        <f t="shared" si="5"/>
        <v>33405031630025200240</v>
      </c>
      <c r="L267" s="107" t="s">
        <v>397</v>
      </c>
    </row>
    <row r="268" spans="1:12" s="85" customFormat="1" ht="12.75">
      <c r="A268" s="80" t="s">
        <v>169</v>
      </c>
      <c r="B268" s="79" t="s">
        <v>7</v>
      </c>
      <c r="C268" s="122" t="s">
        <v>127</v>
      </c>
      <c r="D268" s="126" t="s">
        <v>365</v>
      </c>
      <c r="E268" s="148" t="s">
        <v>395</v>
      </c>
      <c r="F268" s="154"/>
      <c r="G268" s="123" t="s">
        <v>170</v>
      </c>
      <c r="H268" s="81">
        <v>700000</v>
      </c>
      <c r="I268" s="82">
        <v>688136.32</v>
      </c>
      <c r="J268" s="83">
        <f>IF(IF(H268="",0,H268)=0,0,(IF(H268&gt;0,IF(I268&gt;H268,0,H268-I268),IF(I268&gt;H268,H268-I268,0))))</f>
        <v>11863.68</v>
      </c>
      <c r="K268" s="119" t="str">
        <f t="shared" si="5"/>
        <v>33405031630025200244</v>
      </c>
      <c r="L268" s="84" t="str">
        <f>C268&amp;D268&amp;E268&amp;F268&amp;G268</f>
        <v>33405031630025200244</v>
      </c>
    </row>
    <row r="269" spans="1:12" ht="12.75">
      <c r="A269" s="100" t="s">
        <v>398</v>
      </c>
      <c r="B269" s="101" t="s">
        <v>7</v>
      </c>
      <c r="C269" s="102" t="s">
        <v>127</v>
      </c>
      <c r="D269" s="125" t="s">
        <v>365</v>
      </c>
      <c r="E269" s="151" t="s">
        <v>400</v>
      </c>
      <c r="F269" s="155"/>
      <c r="G269" s="130" t="s">
        <v>71</v>
      </c>
      <c r="H269" s="97">
        <v>5571000</v>
      </c>
      <c r="I269" s="103">
        <v>4845779.5</v>
      </c>
      <c r="J269" s="104">
        <v>725220.5</v>
      </c>
      <c r="K269" s="119" t="str">
        <f t="shared" si="5"/>
        <v>33405031640000000000</v>
      </c>
      <c r="L269" s="107" t="s">
        <v>399</v>
      </c>
    </row>
    <row r="270" spans="1:12" ht="12.75">
      <c r="A270" s="100" t="s">
        <v>401</v>
      </c>
      <c r="B270" s="101" t="s">
        <v>7</v>
      </c>
      <c r="C270" s="102" t="s">
        <v>127</v>
      </c>
      <c r="D270" s="125" t="s">
        <v>365</v>
      </c>
      <c r="E270" s="151" t="s">
        <v>403</v>
      </c>
      <c r="F270" s="155"/>
      <c r="G270" s="130" t="s">
        <v>71</v>
      </c>
      <c r="H270" s="97">
        <v>5571000</v>
      </c>
      <c r="I270" s="103">
        <v>4845779.5</v>
      </c>
      <c r="J270" s="104">
        <v>725220.5</v>
      </c>
      <c r="K270" s="119" t="str">
        <f t="shared" si="5"/>
        <v>33405031640025300000</v>
      </c>
      <c r="L270" s="107" t="s">
        <v>402</v>
      </c>
    </row>
    <row r="271" spans="1:12" ht="22.5">
      <c r="A271" s="100" t="s">
        <v>164</v>
      </c>
      <c r="B271" s="101" t="s">
        <v>7</v>
      </c>
      <c r="C271" s="102" t="s">
        <v>127</v>
      </c>
      <c r="D271" s="125" t="s">
        <v>365</v>
      </c>
      <c r="E271" s="151" t="s">
        <v>403</v>
      </c>
      <c r="F271" s="155"/>
      <c r="G271" s="130" t="s">
        <v>7</v>
      </c>
      <c r="H271" s="97">
        <v>5571000</v>
      </c>
      <c r="I271" s="103">
        <v>4845779.5</v>
      </c>
      <c r="J271" s="104">
        <v>725220.5</v>
      </c>
      <c r="K271" s="119" t="str">
        <f t="shared" si="5"/>
        <v>33405031640025300200</v>
      </c>
      <c r="L271" s="107" t="s">
        <v>404</v>
      </c>
    </row>
    <row r="272" spans="1:12" ht="22.5">
      <c r="A272" s="100" t="s">
        <v>166</v>
      </c>
      <c r="B272" s="101" t="s">
        <v>7</v>
      </c>
      <c r="C272" s="102" t="s">
        <v>127</v>
      </c>
      <c r="D272" s="125" t="s">
        <v>365</v>
      </c>
      <c r="E272" s="151" t="s">
        <v>403</v>
      </c>
      <c r="F272" s="155"/>
      <c r="G272" s="130" t="s">
        <v>168</v>
      </c>
      <c r="H272" s="97">
        <v>5571000</v>
      </c>
      <c r="I272" s="103">
        <v>4845779.5</v>
      </c>
      <c r="J272" s="104">
        <v>725220.5</v>
      </c>
      <c r="K272" s="119" t="str">
        <f t="shared" si="5"/>
        <v>33405031640025300240</v>
      </c>
      <c r="L272" s="107" t="s">
        <v>405</v>
      </c>
    </row>
    <row r="273" spans="1:12" s="85" customFormat="1" ht="12.75">
      <c r="A273" s="80" t="s">
        <v>169</v>
      </c>
      <c r="B273" s="79" t="s">
        <v>7</v>
      </c>
      <c r="C273" s="122" t="s">
        <v>127</v>
      </c>
      <c r="D273" s="126" t="s">
        <v>365</v>
      </c>
      <c r="E273" s="148" t="s">
        <v>403</v>
      </c>
      <c r="F273" s="154"/>
      <c r="G273" s="123" t="s">
        <v>170</v>
      </c>
      <c r="H273" s="81">
        <v>5571000</v>
      </c>
      <c r="I273" s="82">
        <v>4845779.5</v>
      </c>
      <c r="J273" s="83">
        <f>IF(IF(H273="",0,H273)=0,0,(IF(H273&gt;0,IF(I273&gt;H273,0,H273-I273),IF(I273&gt;H273,H273-I273,0))))</f>
        <v>725220.5</v>
      </c>
      <c r="K273" s="119" t="str">
        <f t="shared" si="5"/>
        <v>33405031640025300244</v>
      </c>
      <c r="L273" s="84" t="str">
        <f>C273&amp;D273&amp;E273&amp;F273&amp;G273</f>
        <v>33405031640025300244</v>
      </c>
    </row>
    <row r="274" spans="1:12" ht="22.5">
      <c r="A274" s="100" t="s">
        <v>406</v>
      </c>
      <c r="B274" s="101" t="s">
        <v>7</v>
      </c>
      <c r="C274" s="102" t="s">
        <v>127</v>
      </c>
      <c r="D274" s="125" t="s">
        <v>365</v>
      </c>
      <c r="E274" s="151" t="s">
        <v>408</v>
      </c>
      <c r="F274" s="155"/>
      <c r="G274" s="130" t="s">
        <v>71</v>
      </c>
      <c r="H274" s="97">
        <v>7939844.84</v>
      </c>
      <c r="I274" s="103">
        <v>7925494.74</v>
      </c>
      <c r="J274" s="104">
        <v>14350.1</v>
      </c>
      <c r="K274" s="119" t="str">
        <f t="shared" si="5"/>
        <v>33405032400000000000</v>
      </c>
      <c r="L274" s="107" t="s">
        <v>407</v>
      </c>
    </row>
    <row r="275" spans="1:12" ht="22.5">
      <c r="A275" s="100" t="s">
        <v>409</v>
      </c>
      <c r="B275" s="101" t="s">
        <v>7</v>
      </c>
      <c r="C275" s="102" t="s">
        <v>127</v>
      </c>
      <c r="D275" s="125" t="s">
        <v>365</v>
      </c>
      <c r="E275" s="151" t="s">
        <v>411</v>
      </c>
      <c r="F275" s="155"/>
      <c r="G275" s="130" t="s">
        <v>71</v>
      </c>
      <c r="H275" s="97">
        <v>15048.55</v>
      </c>
      <c r="I275" s="103">
        <v>15048.55</v>
      </c>
      <c r="J275" s="104">
        <v>0</v>
      </c>
      <c r="K275" s="119" t="str">
        <f t="shared" si="5"/>
        <v>33405032400025350000</v>
      </c>
      <c r="L275" s="107" t="s">
        <v>410</v>
      </c>
    </row>
    <row r="276" spans="1:12" ht="22.5">
      <c r="A276" s="100" t="s">
        <v>164</v>
      </c>
      <c r="B276" s="101" t="s">
        <v>7</v>
      </c>
      <c r="C276" s="102" t="s">
        <v>127</v>
      </c>
      <c r="D276" s="125" t="s">
        <v>365</v>
      </c>
      <c r="E276" s="151" t="s">
        <v>411</v>
      </c>
      <c r="F276" s="155"/>
      <c r="G276" s="130" t="s">
        <v>7</v>
      </c>
      <c r="H276" s="97">
        <v>15048.55</v>
      </c>
      <c r="I276" s="103">
        <v>15048.55</v>
      </c>
      <c r="J276" s="104">
        <v>0</v>
      </c>
      <c r="K276" s="119" t="str">
        <f t="shared" si="5"/>
        <v>33405032400025350200</v>
      </c>
      <c r="L276" s="107" t="s">
        <v>412</v>
      </c>
    </row>
    <row r="277" spans="1:12" ht="22.5">
      <c r="A277" s="100" t="s">
        <v>166</v>
      </c>
      <c r="B277" s="101" t="s">
        <v>7</v>
      </c>
      <c r="C277" s="102" t="s">
        <v>127</v>
      </c>
      <c r="D277" s="125" t="s">
        <v>365</v>
      </c>
      <c r="E277" s="151" t="s">
        <v>411</v>
      </c>
      <c r="F277" s="155"/>
      <c r="G277" s="130" t="s">
        <v>168</v>
      </c>
      <c r="H277" s="97">
        <v>15048.55</v>
      </c>
      <c r="I277" s="103">
        <v>15048.55</v>
      </c>
      <c r="J277" s="104">
        <v>0</v>
      </c>
      <c r="K277" s="119" t="str">
        <f t="shared" si="5"/>
        <v>33405032400025350240</v>
      </c>
      <c r="L277" s="107" t="s">
        <v>413</v>
      </c>
    </row>
    <row r="278" spans="1:12" s="85" customFormat="1" ht="12.75">
      <c r="A278" s="80" t="s">
        <v>169</v>
      </c>
      <c r="B278" s="79" t="s">
        <v>7</v>
      </c>
      <c r="C278" s="122" t="s">
        <v>127</v>
      </c>
      <c r="D278" s="126" t="s">
        <v>365</v>
      </c>
      <c r="E278" s="148" t="s">
        <v>411</v>
      </c>
      <c r="F278" s="154"/>
      <c r="G278" s="123" t="s">
        <v>170</v>
      </c>
      <c r="H278" s="81">
        <v>15048.55</v>
      </c>
      <c r="I278" s="82">
        <v>15048.55</v>
      </c>
      <c r="J278" s="83">
        <f>IF(IF(H278="",0,H278)=0,0,(IF(H278&gt;0,IF(I278&gt;H278,0,H278-I278),IF(I278&gt;H278,H278-I278,0))))</f>
        <v>0</v>
      </c>
      <c r="K278" s="119" t="str">
        <f t="shared" si="5"/>
        <v>33405032400025350244</v>
      </c>
      <c r="L278" s="84" t="str">
        <f>C278&amp;D278&amp;E278&amp;F278&amp;G278</f>
        <v>33405032400025350244</v>
      </c>
    </row>
    <row r="279" spans="1:12" ht="45">
      <c r="A279" s="100" t="s">
        <v>414</v>
      </c>
      <c r="B279" s="101" t="s">
        <v>7</v>
      </c>
      <c r="C279" s="102" t="s">
        <v>127</v>
      </c>
      <c r="D279" s="125" t="s">
        <v>365</v>
      </c>
      <c r="E279" s="151" t="s">
        <v>416</v>
      </c>
      <c r="F279" s="155"/>
      <c r="G279" s="130" t="s">
        <v>71</v>
      </c>
      <c r="H279" s="97">
        <v>89957.71</v>
      </c>
      <c r="I279" s="103">
        <v>89957.71</v>
      </c>
      <c r="J279" s="104">
        <v>0</v>
      </c>
      <c r="K279" s="119" t="str">
        <f t="shared" si="5"/>
        <v>33405032400028050000</v>
      </c>
      <c r="L279" s="107" t="s">
        <v>415</v>
      </c>
    </row>
    <row r="280" spans="1:12" ht="22.5">
      <c r="A280" s="100" t="s">
        <v>164</v>
      </c>
      <c r="B280" s="101" t="s">
        <v>7</v>
      </c>
      <c r="C280" s="102" t="s">
        <v>127</v>
      </c>
      <c r="D280" s="125" t="s">
        <v>365</v>
      </c>
      <c r="E280" s="151" t="s">
        <v>416</v>
      </c>
      <c r="F280" s="155"/>
      <c r="G280" s="130" t="s">
        <v>7</v>
      </c>
      <c r="H280" s="97">
        <v>89957.71</v>
      </c>
      <c r="I280" s="103">
        <v>89957.71</v>
      </c>
      <c r="J280" s="104">
        <v>0</v>
      </c>
      <c r="K280" s="119" t="str">
        <f t="shared" si="5"/>
        <v>33405032400028050200</v>
      </c>
      <c r="L280" s="107" t="s">
        <v>417</v>
      </c>
    </row>
    <row r="281" spans="1:12" ht="22.5">
      <c r="A281" s="100" t="s">
        <v>166</v>
      </c>
      <c r="B281" s="101" t="s">
        <v>7</v>
      </c>
      <c r="C281" s="102" t="s">
        <v>127</v>
      </c>
      <c r="D281" s="125" t="s">
        <v>365</v>
      </c>
      <c r="E281" s="151" t="s">
        <v>416</v>
      </c>
      <c r="F281" s="155"/>
      <c r="G281" s="130" t="s">
        <v>168</v>
      </c>
      <c r="H281" s="97">
        <v>89957.71</v>
      </c>
      <c r="I281" s="103">
        <v>89957.71</v>
      </c>
      <c r="J281" s="104">
        <v>0</v>
      </c>
      <c r="K281" s="119" t="str">
        <f t="shared" si="5"/>
        <v>33405032400028050240</v>
      </c>
      <c r="L281" s="107" t="s">
        <v>418</v>
      </c>
    </row>
    <row r="282" spans="1:12" s="85" customFormat="1" ht="12.75">
      <c r="A282" s="80" t="s">
        <v>169</v>
      </c>
      <c r="B282" s="79" t="s">
        <v>7</v>
      </c>
      <c r="C282" s="122" t="s">
        <v>127</v>
      </c>
      <c r="D282" s="126" t="s">
        <v>365</v>
      </c>
      <c r="E282" s="148" t="s">
        <v>416</v>
      </c>
      <c r="F282" s="154"/>
      <c r="G282" s="123" t="s">
        <v>170</v>
      </c>
      <c r="H282" s="81">
        <v>89957.71</v>
      </c>
      <c r="I282" s="82">
        <v>89957.71</v>
      </c>
      <c r="J282" s="83">
        <f>IF(IF(H282="",0,H282)=0,0,(IF(H282&gt;0,IF(I282&gt;H282,0,H282-I282),IF(I282&gt;H282,H282-I282,0))))</f>
        <v>0</v>
      </c>
      <c r="K282" s="119" t="str">
        <f t="shared" si="5"/>
        <v>33405032400028050244</v>
      </c>
      <c r="L282" s="84" t="str">
        <f>C282&amp;D282&amp;E282&amp;F282&amp;G282</f>
        <v>33405032400028050244</v>
      </c>
    </row>
    <row r="283" spans="1:12" ht="56.25">
      <c r="A283" s="100" t="s">
        <v>419</v>
      </c>
      <c r="B283" s="101" t="s">
        <v>7</v>
      </c>
      <c r="C283" s="102" t="s">
        <v>127</v>
      </c>
      <c r="D283" s="125" t="s">
        <v>365</v>
      </c>
      <c r="E283" s="151" t="s">
        <v>421</v>
      </c>
      <c r="F283" s="155"/>
      <c r="G283" s="130" t="s">
        <v>71</v>
      </c>
      <c r="H283" s="97">
        <v>7834838.58</v>
      </c>
      <c r="I283" s="103">
        <v>7820488.48</v>
      </c>
      <c r="J283" s="104">
        <v>14350.1</v>
      </c>
      <c r="K283" s="119" t="str">
        <f t="shared" si="5"/>
        <v>334050324000L5550000</v>
      </c>
      <c r="L283" s="107" t="s">
        <v>420</v>
      </c>
    </row>
    <row r="284" spans="1:12" ht="22.5">
      <c r="A284" s="100" t="s">
        <v>164</v>
      </c>
      <c r="B284" s="101" t="s">
        <v>7</v>
      </c>
      <c r="C284" s="102" t="s">
        <v>127</v>
      </c>
      <c r="D284" s="125" t="s">
        <v>365</v>
      </c>
      <c r="E284" s="151" t="s">
        <v>421</v>
      </c>
      <c r="F284" s="155"/>
      <c r="G284" s="130" t="s">
        <v>7</v>
      </c>
      <c r="H284" s="97">
        <v>7834838.58</v>
      </c>
      <c r="I284" s="103">
        <v>7820488.48</v>
      </c>
      <c r="J284" s="104">
        <v>14350.1</v>
      </c>
      <c r="K284" s="119" t="str">
        <f t="shared" si="5"/>
        <v>334050324000L5550200</v>
      </c>
      <c r="L284" s="107" t="s">
        <v>422</v>
      </c>
    </row>
    <row r="285" spans="1:12" ht="22.5">
      <c r="A285" s="100" t="s">
        <v>166</v>
      </c>
      <c r="B285" s="101" t="s">
        <v>7</v>
      </c>
      <c r="C285" s="102" t="s">
        <v>127</v>
      </c>
      <c r="D285" s="125" t="s">
        <v>365</v>
      </c>
      <c r="E285" s="151" t="s">
        <v>421</v>
      </c>
      <c r="F285" s="155"/>
      <c r="G285" s="130" t="s">
        <v>168</v>
      </c>
      <c r="H285" s="97">
        <v>7834838.58</v>
      </c>
      <c r="I285" s="103">
        <v>7820488.48</v>
      </c>
      <c r="J285" s="104">
        <v>14350.1</v>
      </c>
      <c r="K285" s="119" t="str">
        <f t="shared" si="5"/>
        <v>334050324000L5550240</v>
      </c>
      <c r="L285" s="107" t="s">
        <v>423</v>
      </c>
    </row>
    <row r="286" spans="1:12" s="85" customFormat="1" ht="12.75">
      <c r="A286" s="80" t="s">
        <v>169</v>
      </c>
      <c r="B286" s="79" t="s">
        <v>7</v>
      </c>
      <c r="C286" s="122" t="s">
        <v>127</v>
      </c>
      <c r="D286" s="126" t="s">
        <v>365</v>
      </c>
      <c r="E286" s="148" t="s">
        <v>421</v>
      </c>
      <c r="F286" s="154"/>
      <c r="G286" s="123" t="s">
        <v>170</v>
      </c>
      <c r="H286" s="81">
        <v>7834838.58</v>
      </c>
      <c r="I286" s="82">
        <v>7820488.48</v>
      </c>
      <c r="J286" s="83">
        <f>IF(IF(H286="",0,H286)=0,0,(IF(H286&gt;0,IF(I286&gt;H286,0,H286-I286),IF(I286&gt;H286,H286-I286,0))))</f>
        <v>14350.1</v>
      </c>
      <c r="K286" s="119" t="str">
        <f t="shared" si="5"/>
        <v>334050324000L5550244</v>
      </c>
      <c r="L286" s="84" t="str">
        <f>C286&amp;D286&amp;E286&amp;F286&amp;G286</f>
        <v>334050324000L5550244</v>
      </c>
    </row>
    <row r="287" spans="1:12" ht="12.75">
      <c r="A287" s="100" t="s">
        <v>424</v>
      </c>
      <c r="B287" s="101" t="s">
        <v>7</v>
      </c>
      <c r="C287" s="102" t="s">
        <v>127</v>
      </c>
      <c r="D287" s="125" t="s">
        <v>426</v>
      </c>
      <c r="E287" s="151" t="s">
        <v>129</v>
      </c>
      <c r="F287" s="155"/>
      <c r="G287" s="130" t="s">
        <v>71</v>
      </c>
      <c r="H287" s="97">
        <v>35000</v>
      </c>
      <c r="I287" s="103">
        <v>35000</v>
      </c>
      <c r="J287" s="104">
        <v>0</v>
      </c>
      <c r="K287" s="119" t="str">
        <f t="shared" si="5"/>
        <v>33407000000000000000</v>
      </c>
      <c r="L287" s="107" t="s">
        <v>425</v>
      </c>
    </row>
    <row r="288" spans="1:12" ht="12.75">
      <c r="A288" s="100" t="s">
        <v>427</v>
      </c>
      <c r="B288" s="101" t="s">
        <v>7</v>
      </c>
      <c r="C288" s="102" t="s">
        <v>127</v>
      </c>
      <c r="D288" s="125" t="s">
        <v>429</v>
      </c>
      <c r="E288" s="151" t="s">
        <v>129</v>
      </c>
      <c r="F288" s="155"/>
      <c r="G288" s="130" t="s">
        <v>71</v>
      </c>
      <c r="H288" s="97">
        <v>35000</v>
      </c>
      <c r="I288" s="103">
        <v>35000</v>
      </c>
      <c r="J288" s="104">
        <v>0</v>
      </c>
      <c r="K288" s="119" t="str">
        <f t="shared" si="5"/>
        <v>33407070000000000000</v>
      </c>
      <c r="L288" s="107" t="s">
        <v>428</v>
      </c>
    </row>
    <row r="289" spans="1:12" ht="12.75">
      <c r="A289" s="100" t="s">
        <v>137</v>
      </c>
      <c r="B289" s="101" t="s">
        <v>7</v>
      </c>
      <c r="C289" s="102" t="s">
        <v>127</v>
      </c>
      <c r="D289" s="125" t="s">
        <v>429</v>
      </c>
      <c r="E289" s="151" t="s">
        <v>139</v>
      </c>
      <c r="F289" s="155"/>
      <c r="G289" s="130" t="s">
        <v>71</v>
      </c>
      <c r="H289" s="97">
        <v>35000</v>
      </c>
      <c r="I289" s="103">
        <v>35000</v>
      </c>
      <c r="J289" s="104">
        <v>0</v>
      </c>
      <c r="K289" s="119" t="str">
        <f t="shared" si="5"/>
        <v>33407079900000000000</v>
      </c>
      <c r="L289" s="107" t="s">
        <v>430</v>
      </c>
    </row>
    <row r="290" spans="1:12" ht="12.75">
      <c r="A290" s="100" t="s">
        <v>431</v>
      </c>
      <c r="B290" s="101" t="s">
        <v>7</v>
      </c>
      <c r="C290" s="102" t="s">
        <v>127</v>
      </c>
      <c r="D290" s="125" t="s">
        <v>429</v>
      </c>
      <c r="E290" s="151" t="s">
        <v>433</v>
      </c>
      <c r="F290" s="155"/>
      <c r="G290" s="130" t="s">
        <v>71</v>
      </c>
      <c r="H290" s="97">
        <v>35000</v>
      </c>
      <c r="I290" s="103">
        <v>35000</v>
      </c>
      <c r="J290" s="104">
        <v>0</v>
      </c>
      <c r="K290" s="119" t="str">
        <f t="shared" si="5"/>
        <v>33407079900025500000</v>
      </c>
      <c r="L290" s="107" t="s">
        <v>432</v>
      </c>
    </row>
    <row r="291" spans="1:12" ht="22.5">
      <c r="A291" s="100" t="s">
        <v>164</v>
      </c>
      <c r="B291" s="101" t="s">
        <v>7</v>
      </c>
      <c r="C291" s="102" t="s">
        <v>127</v>
      </c>
      <c r="D291" s="125" t="s">
        <v>429</v>
      </c>
      <c r="E291" s="151" t="s">
        <v>433</v>
      </c>
      <c r="F291" s="155"/>
      <c r="G291" s="130" t="s">
        <v>7</v>
      </c>
      <c r="H291" s="97">
        <v>35000</v>
      </c>
      <c r="I291" s="103">
        <v>35000</v>
      </c>
      <c r="J291" s="104">
        <v>0</v>
      </c>
      <c r="K291" s="119" t="str">
        <f t="shared" si="5"/>
        <v>33407079900025500200</v>
      </c>
      <c r="L291" s="107" t="s">
        <v>434</v>
      </c>
    </row>
    <row r="292" spans="1:12" ht="22.5">
      <c r="A292" s="100" t="s">
        <v>166</v>
      </c>
      <c r="B292" s="101" t="s">
        <v>7</v>
      </c>
      <c r="C292" s="102" t="s">
        <v>127</v>
      </c>
      <c r="D292" s="125" t="s">
        <v>429</v>
      </c>
      <c r="E292" s="151" t="s">
        <v>433</v>
      </c>
      <c r="F292" s="155"/>
      <c r="G292" s="130" t="s">
        <v>168</v>
      </c>
      <c r="H292" s="97">
        <v>35000</v>
      </c>
      <c r="I292" s="103">
        <v>35000</v>
      </c>
      <c r="J292" s="104">
        <v>0</v>
      </c>
      <c r="K292" s="119" t="str">
        <f t="shared" si="5"/>
        <v>33407079900025500240</v>
      </c>
      <c r="L292" s="107" t="s">
        <v>435</v>
      </c>
    </row>
    <row r="293" spans="1:12" s="85" customFormat="1" ht="12.75">
      <c r="A293" s="80" t="s">
        <v>169</v>
      </c>
      <c r="B293" s="79" t="s">
        <v>7</v>
      </c>
      <c r="C293" s="122" t="s">
        <v>127</v>
      </c>
      <c r="D293" s="126" t="s">
        <v>429</v>
      </c>
      <c r="E293" s="148" t="s">
        <v>433</v>
      </c>
      <c r="F293" s="154"/>
      <c r="G293" s="123" t="s">
        <v>170</v>
      </c>
      <c r="H293" s="81">
        <v>35000</v>
      </c>
      <c r="I293" s="82">
        <v>35000</v>
      </c>
      <c r="J293" s="83">
        <f>IF(IF(H293="",0,H293)=0,0,(IF(H293&gt;0,IF(I293&gt;H293,0,H293-I293),IF(I293&gt;H293,H293-I293,0))))</f>
        <v>0</v>
      </c>
      <c r="K293" s="119" t="str">
        <f t="shared" si="5"/>
        <v>33407079900025500244</v>
      </c>
      <c r="L293" s="84" t="str">
        <f>C293&amp;D293&amp;E293&amp;F293&amp;G293</f>
        <v>33407079900025500244</v>
      </c>
    </row>
    <row r="294" spans="1:12" ht="12.75">
      <c r="A294" s="100" t="s">
        <v>436</v>
      </c>
      <c r="B294" s="101" t="s">
        <v>7</v>
      </c>
      <c r="C294" s="102" t="s">
        <v>127</v>
      </c>
      <c r="D294" s="125" t="s">
        <v>438</v>
      </c>
      <c r="E294" s="151" t="s">
        <v>129</v>
      </c>
      <c r="F294" s="155"/>
      <c r="G294" s="130" t="s">
        <v>71</v>
      </c>
      <c r="H294" s="97">
        <v>233500</v>
      </c>
      <c r="I294" s="103">
        <v>172500</v>
      </c>
      <c r="J294" s="104">
        <v>61000</v>
      </c>
      <c r="K294" s="119" t="str">
        <f t="shared" si="5"/>
        <v>33408000000000000000</v>
      </c>
      <c r="L294" s="107" t="s">
        <v>437</v>
      </c>
    </row>
    <row r="295" spans="1:12" ht="12.75">
      <c r="A295" s="100" t="s">
        <v>439</v>
      </c>
      <c r="B295" s="101" t="s">
        <v>7</v>
      </c>
      <c r="C295" s="102" t="s">
        <v>127</v>
      </c>
      <c r="D295" s="125" t="s">
        <v>441</v>
      </c>
      <c r="E295" s="151" t="s">
        <v>129</v>
      </c>
      <c r="F295" s="155"/>
      <c r="G295" s="130" t="s">
        <v>71</v>
      </c>
      <c r="H295" s="97">
        <v>233500</v>
      </c>
      <c r="I295" s="103">
        <v>172500</v>
      </c>
      <c r="J295" s="104">
        <v>61000</v>
      </c>
      <c r="K295" s="119" t="str">
        <f t="shared" si="5"/>
        <v>33408010000000000000</v>
      </c>
      <c r="L295" s="107" t="s">
        <v>440</v>
      </c>
    </row>
    <row r="296" spans="1:12" ht="12.75">
      <c r="A296" s="100" t="s">
        <v>137</v>
      </c>
      <c r="B296" s="101" t="s">
        <v>7</v>
      </c>
      <c r="C296" s="102" t="s">
        <v>127</v>
      </c>
      <c r="D296" s="125" t="s">
        <v>441</v>
      </c>
      <c r="E296" s="151" t="s">
        <v>139</v>
      </c>
      <c r="F296" s="155"/>
      <c r="G296" s="130" t="s">
        <v>71</v>
      </c>
      <c r="H296" s="97">
        <v>233500</v>
      </c>
      <c r="I296" s="103">
        <v>172500</v>
      </c>
      <c r="J296" s="104">
        <v>61000</v>
      </c>
      <c r="K296" s="119" t="str">
        <f t="shared" si="5"/>
        <v>33408019900000000000</v>
      </c>
      <c r="L296" s="107" t="s">
        <v>442</v>
      </c>
    </row>
    <row r="297" spans="1:12" ht="12.75">
      <c r="A297" s="100" t="s">
        <v>443</v>
      </c>
      <c r="B297" s="101" t="s">
        <v>7</v>
      </c>
      <c r="C297" s="102" t="s">
        <v>127</v>
      </c>
      <c r="D297" s="125" t="s">
        <v>441</v>
      </c>
      <c r="E297" s="151" t="s">
        <v>445</v>
      </c>
      <c r="F297" s="155"/>
      <c r="G297" s="130" t="s">
        <v>71</v>
      </c>
      <c r="H297" s="97">
        <v>233500</v>
      </c>
      <c r="I297" s="103">
        <v>172500</v>
      </c>
      <c r="J297" s="104">
        <v>61000</v>
      </c>
      <c r="K297" s="119" t="str">
        <f t="shared" si="5"/>
        <v>33408019900025600000</v>
      </c>
      <c r="L297" s="107" t="s">
        <v>444</v>
      </c>
    </row>
    <row r="298" spans="1:12" ht="22.5">
      <c r="A298" s="100" t="s">
        <v>164</v>
      </c>
      <c r="B298" s="101" t="s">
        <v>7</v>
      </c>
      <c r="C298" s="102" t="s">
        <v>127</v>
      </c>
      <c r="D298" s="125" t="s">
        <v>441</v>
      </c>
      <c r="E298" s="151" t="s">
        <v>445</v>
      </c>
      <c r="F298" s="155"/>
      <c r="G298" s="130" t="s">
        <v>7</v>
      </c>
      <c r="H298" s="97">
        <v>233500</v>
      </c>
      <c r="I298" s="103">
        <v>172500</v>
      </c>
      <c r="J298" s="104">
        <v>61000</v>
      </c>
      <c r="K298" s="119" t="str">
        <f t="shared" si="5"/>
        <v>33408019900025600200</v>
      </c>
      <c r="L298" s="107" t="s">
        <v>446</v>
      </c>
    </row>
    <row r="299" spans="1:12" ht="22.5">
      <c r="A299" s="100" t="s">
        <v>166</v>
      </c>
      <c r="B299" s="101" t="s">
        <v>7</v>
      </c>
      <c r="C299" s="102" t="s">
        <v>127</v>
      </c>
      <c r="D299" s="125" t="s">
        <v>441</v>
      </c>
      <c r="E299" s="151" t="s">
        <v>445</v>
      </c>
      <c r="F299" s="155"/>
      <c r="G299" s="130" t="s">
        <v>168</v>
      </c>
      <c r="H299" s="97">
        <v>233500</v>
      </c>
      <c r="I299" s="103">
        <v>172500</v>
      </c>
      <c r="J299" s="104">
        <v>61000</v>
      </c>
      <c r="K299" s="119" t="str">
        <f aca="true" t="shared" si="6" ref="K299:K335">C299&amp;D299&amp;E299&amp;F299&amp;G299</f>
        <v>33408019900025600240</v>
      </c>
      <c r="L299" s="107" t="s">
        <v>447</v>
      </c>
    </row>
    <row r="300" spans="1:12" s="85" customFormat="1" ht="12.75">
      <c r="A300" s="80" t="s">
        <v>169</v>
      </c>
      <c r="B300" s="79" t="s">
        <v>7</v>
      </c>
      <c r="C300" s="122" t="s">
        <v>127</v>
      </c>
      <c r="D300" s="126" t="s">
        <v>441</v>
      </c>
      <c r="E300" s="148" t="s">
        <v>445</v>
      </c>
      <c r="F300" s="154"/>
      <c r="G300" s="123" t="s">
        <v>170</v>
      </c>
      <c r="H300" s="81">
        <v>233500</v>
      </c>
      <c r="I300" s="82">
        <v>172500</v>
      </c>
      <c r="J300" s="83">
        <f>IF(IF(H300="",0,H300)=0,0,(IF(H300&gt;0,IF(I300&gt;H300,0,H300-I300),IF(I300&gt;H300,H300-I300,0))))</f>
        <v>61000</v>
      </c>
      <c r="K300" s="119" t="str">
        <f t="shared" si="6"/>
        <v>33408019900025600244</v>
      </c>
      <c r="L300" s="84" t="str">
        <f>C300&amp;D300&amp;E300&amp;F300&amp;G300</f>
        <v>33408019900025600244</v>
      </c>
    </row>
    <row r="301" spans="1:12" ht="12.75">
      <c r="A301" s="100" t="s">
        <v>448</v>
      </c>
      <c r="B301" s="101" t="s">
        <v>7</v>
      </c>
      <c r="C301" s="102" t="s">
        <v>127</v>
      </c>
      <c r="D301" s="125" t="s">
        <v>450</v>
      </c>
      <c r="E301" s="151" t="s">
        <v>129</v>
      </c>
      <c r="F301" s="155"/>
      <c r="G301" s="130" t="s">
        <v>71</v>
      </c>
      <c r="H301" s="97">
        <v>81640</v>
      </c>
      <c r="I301" s="103">
        <v>81638.88</v>
      </c>
      <c r="J301" s="104">
        <v>1.12</v>
      </c>
      <c r="K301" s="119" t="str">
        <f t="shared" si="6"/>
        <v>33410000000000000000</v>
      </c>
      <c r="L301" s="107" t="s">
        <v>449</v>
      </c>
    </row>
    <row r="302" spans="1:12" ht="12.75">
      <c r="A302" s="100" t="s">
        <v>451</v>
      </c>
      <c r="B302" s="101" t="s">
        <v>7</v>
      </c>
      <c r="C302" s="102" t="s">
        <v>127</v>
      </c>
      <c r="D302" s="125" t="s">
        <v>453</v>
      </c>
      <c r="E302" s="151" t="s">
        <v>129</v>
      </c>
      <c r="F302" s="155"/>
      <c r="G302" s="130" t="s">
        <v>71</v>
      </c>
      <c r="H302" s="97">
        <v>81640</v>
      </c>
      <c r="I302" s="103">
        <v>81638.88</v>
      </c>
      <c r="J302" s="104">
        <v>1.12</v>
      </c>
      <c r="K302" s="119" t="str">
        <f t="shared" si="6"/>
        <v>33410010000000000000</v>
      </c>
      <c r="L302" s="107" t="s">
        <v>452</v>
      </c>
    </row>
    <row r="303" spans="1:12" ht="12.75">
      <c r="A303" s="100" t="s">
        <v>137</v>
      </c>
      <c r="B303" s="101" t="s">
        <v>7</v>
      </c>
      <c r="C303" s="102" t="s">
        <v>127</v>
      </c>
      <c r="D303" s="125" t="s">
        <v>453</v>
      </c>
      <c r="E303" s="151" t="s">
        <v>139</v>
      </c>
      <c r="F303" s="155"/>
      <c r="G303" s="130" t="s">
        <v>71</v>
      </c>
      <c r="H303" s="97">
        <v>81640</v>
      </c>
      <c r="I303" s="103">
        <v>81638.88</v>
      </c>
      <c r="J303" s="104">
        <v>1.12</v>
      </c>
      <c r="K303" s="119" t="str">
        <f t="shared" si="6"/>
        <v>33410019900000000000</v>
      </c>
      <c r="L303" s="107" t="s">
        <v>454</v>
      </c>
    </row>
    <row r="304" spans="1:12" ht="12.75">
      <c r="A304" s="100" t="s">
        <v>455</v>
      </c>
      <c r="B304" s="101" t="s">
        <v>7</v>
      </c>
      <c r="C304" s="102" t="s">
        <v>127</v>
      </c>
      <c r="D304" s="125" t="s">
        <v>453</v>
      </c>
      <c r="E304" s="151" t="s">
        <v>457</v>
      </c>
      <c r="F304" s="155"/>
      <c r="G304" s="130" t="s">
        <v>71</v>
      </c>
      <c r="H304" s="97">
        <v>81640</v>
      </c>
      <c r="I304" s="103">
        <v>81638.88</v>
      </c>
      <c r="J304" s="104">
        <v>1.12</v>
      </c>
      <c r="K304" s="119" t="str">
        <f t="shared" si="6"/>
        <v>33410019900061100000</v>
      </c>
      <c r="L304" s="107" t="s">
        <v>456</v>
      </c>
    </row>
    <row r="305" spans="1:12" ht="22.5">
      <c r="A305" s="100" t="s">
        <v>164</v>
      </c>
      <c r="B305" s="101" t="s">
        <v>7</v>
      </c>
      <c r="C305" s="102" t="s">
        <v>127</v>
      </c>
      <c r="D305" s="125" t="s">
        <v>453</v>
      </c>
      <c r="E305" s="151" t="s">
        <v>457</v>
      </c>
      <c r="F305" s="155"/>
      <c r="G305" s="130" t="s">
        <v>7</v>
      </c>
      <c r="H305" s="97">
        <v>809</v>
      </c>
      <c r="I305" s="103">
        <v>808.32</v>
      </c>
      <c r="J305" s="104">
        <v>0.68</v>
      </c>
      <c r="K305" s="119" t="str">
        <f t="shared" si="6"/>
        <v>33410019900061100200</v>
      </c>
      <c r="L305" s="107" t="s">
        <v>458</v>
      </c>
    </row>
    <row r="306" spans="1:12" ht="22.5">
      <c r="A306" s="100" t="s">
        <v>166</v>
      </c>
      <c r="B306" s="101" t="s">
        <v>7</v>
      </c>
      <c r="C306" s="102" t="s">
        <v>127</v>
      </c>
      <c r="D306" s="125" t="s">
        <v>453</v>
      </c>
      <c r="E306" s="151" t="s">
        <v>457</v>
      </c>
      <c r="F306" s="155"/>
      <c r="G306" s="130" t="s">
        <v>168</v>
      </c>
      <c r="H306" s="97">
        <v>809</v>
      </c>
      <c r="I306" s="103">
        <v>808.32</v>
      </c>
      <c r="J306" s="104">
        <v>0.68</v>
      </c>
      <c r="K306" s="119" t="str">
        <f t="shared" si="6"/>
        <v>33410019900061100240</v>
      </c>
      <c r="L306" s="107" t="s">
        <v>459</v>
      </c>
    </row>
    <row r="307" spans="1:12" s="85" customFormat="1" ht="12.75">
      <c r="A307" s="80" t="s">
        <v>169</v>
      </c>
      <c r="B307" s="79" t="s">
        <v>7</v>
      </c>
      <c r="C307" s="122" t="s">
        <v>127</v>
      </c>
      <c r="D307" s="126" t="s">
        <v>453</v>
      </c>
      <c r="E307" s="148" t="s">
        <v>457</v>
      </c>
      <c r="F307" s="154"/>
      <c r="G307" s="123" t="s">
        <v>170</v>
      </c>
      <c r="H307" s="81">
        <v>809</v>
      </c>
      <c r="I307" s="82">
        <v>808.32</v>
      </c>
      <c r="J307" s="83">
        <f>IF(IF(H307="",0,H307)=0,0,(IF(H307&gt;0,IF(I307&gt;H307,0,H307-I307),IF(I307&gt;H307,H307-I307,0))))</f>
        <v>0.68</v>
      </c>
      <c r="K307" s="119" t="str">
        <f t="shared" si="6"/>
        <v>33410019900061100244</v>
      </c>
      <c r="L307" s="84" t="str">
        <f>C307&amp;D307&amp;E307&amp;F307&amp;G307</f>
        <v>33410019900061100244</v>
      </c>
    </row>
    <row r="308" spans="1:12" ht="12.75">
      <c r="A308" s="100" t="s">
        <v>460</v>
      </c>
      <c r="B308" s="101" t="s">
        <v>7</v>
      </c>
      <c r="C308" s="102" t="s">
        <v>127</v>
      </c>
      <c r="D308" s="125" t="s">
        <v>453</v>
      </c>
      <c r="E308" s="151" t="s">
        <v>457</v>
      </c>
      <c r="F308" s="155"/>
      <c r="G308" s="130" t="s">
        <v>462</v>
      </c>
      <c r="H308" s="97">
        <v>80831</v>
      </c>
      <c r="I308" s="103">
        <v>80830.56</v>
      </c>
      <c r="J308" s="104">
        <v>0.44</v>
      </c>
      <c r="K308" s="119" t="str">
        <f t="shared" si="6"/>
        <v>33410019900061100300</v>
      </c>
      <c r="L308" s="107" t="s">
        <v>461</v>
      </c>
    </row>
    <row r="309" spans="1:12" ht="12.75">
      <c r="A309" s="100" t="s">
        <v>463</v>
      </c>
      <c r="B309" s="101" t="s">
        <v>7</v>
      </c>
      <c r="C309" s="102" t="s">
        <v>127</v>
      </c>
      <c r="D309" s="125" t="s">
        <v>453</v>
      </c>
      <c r="E309" s="151" t="s">
        <v>457</v>
      </c>
      <c r="F309" s="155"/>
      <c r="G309" s="130" t="s">
        <v>465</v>
      </c>
      <c r="H309" s="97">
        <v>80831</v>
      </c>
      <c r="I309" s="103">
        <v>80830.56</v>
      </c>
      <c r="J309" s="104">
        <v>0.44</v>
      </c>
      <c r="K309" s="119" t="str">
        <f t="shared" si="6"/>
        <v>33410019900061100310</v>
      </c>
      <c r="L309" s="107" t="s">
        <v>464</v>
      </c>
    </row>
    <row r="310" spans="1:12" s="85" customFormat="1" ht="12.75">
      <c r="A310" s="80" t="s">
        <v>466</v>
      </c>
      <c r="B310" s="79" t="s">
        <v>7</v>
      </c>
      <c r="C310" s="122" t="s">
        <v>127</v>
      </c>
      <c r="D310" s="126" t="s">
        <v>453</v>
      </c>
      <c r="E310" s="148" t="s">
        <v>457</v>
      </c>
      <c r="F310" s="154"/>
      <c r="G310" s="123" t="s">
        <v>467</v>
      </c>
      <c r="H310" s="81">
        <v>80831</v>
      </c>
      <c r="I310" s="82">
        <v>80830.56</v>
      </c>
      <c r="J310" s="83">
        <f>IF(IF(H310="",0,H310)=0,0,(IF(H310&gt;0,IF(I310&gt;H310,0,H310-I310),IF(I310&gt;H310,H310-I310,0))))</f>
        <v>0.44</v>
      </c>
      <c r="K310" s="119" t="str">
        <f t="shared" si="6"/>
        <v>33410019900061100312</v>
      </c>
      <c r="L310" s="84" t="str">
        <f>C310&amp;D310&amp;E310&amp;F310&amp;G310</f>
        <v>33410019900061100312</v>
      </c>
    </row>
    <row r="311" spans="1:12" ht="12.75">
      <c r="A311" s="100" t="s">
        <v>468</v>
      </c>
      <c r="B311" s="101" t="s">
        <v>7</v>
      </c>
      <c r="C311" s="102" t="s">
        <v>127</v>
      </c>
      <c r="D311" s="125" t="s">
        <v>470</v>
      </c>
      <c r="E311" s="151" t="s">
        <v>129</v>
      </c>
      <c r="F311" s="155"/>
      <c r="G311" s="130" t="s">
        <v>71</v>
      </c>
      <c r="H311" s="97">
        <v>315000</v>
      </c>
      <c r="I311" s="103">
        <v>300250</v>
      </c>
      <c r="J311" s="104">
        <v>14750</v>
      </c>
      <c r="K311" s="119" t="str">
        <f t="shared" si="6"/>
        <v>33411000000000000000</v>
      </c>
      <c r="L311" s="107" t="s">
        <v>469</v>
      </c>
    </row>
    <row r="312" spans="1:12" ht="12.75">
      <c r="A312" s="100" t="s">
        <v>471</v>
      </c>
      <c r="B312" s="101" t="s">
        <v>7</v>
      </c>
      <c r="C312" s="102" t="s">
        <v>127</v>
      </c>
      <c r="D312" s="125" t="s">
        <v>473</v>
      </c>
      <c r="E312" s="151" t="s">
        <v>129</v>
      </c>
      <c r="F312" s="155"/>
      <c r="G312" s="130" t="s">
        <v>71</v>
      </c>
      <c r="H312" s="97">
        <v>315000</v>
      </c>
      <c r="I312" s="103">
        <v>300250</v>
      </c>
      <c r="J312" s="104">
        <v>14750</v>
      </c>
      <c r="K312" s="119" t="str">
        <f t="shared" si="6"/>
        <v>33411010000000000000</v>
      </c>
      <c r="L312" s="107" t="s">
        <v>472</v>
      </c>
    </row>
    <row r="313" spans="1:12" ht="12.75">
      <c r="A313" s="100" t="s">
        <v>137</v>
      </c>
      <c r="B313" s="101" t="s">
        <v>7</v>
      </c>
      <c r="C313" s="102" t="s">
        <v>127</v>
      </c>
      <c r="D313" s="125" t="s">
        <v>473</v>
      </c>
      <c r="E313" s="151" t="s">
        <v>139</v>
      </c>
      <c r="F313" s="155"/>
      <c r="G313" s="130" t="s">
        <v>71</v>
      </c>
      <c r="H313" s="97">
        <v>315000</v>
      </c>
      <c r="I313" s="103">
        <v>300250</v>
      </c>
      <c r="J313" s="104">
        <v>14750</v>
      </c>
      <c r="K313" s="119" t="str">
        <f t="shared" si="6"/>
        <v>33411019900000000000</v>
      </c>
      <c r="L313" s="107" t="s">
        <v>474</v>
      </c>
    </row>
    <row r="314" spans="1:12" ht="22.5">
      <c r="A314" s="100" t="s">
        <v>475</v>
      </c>
      <c r="B314" s="101" t="s">
        <v>7</v>
      </c>
      <c r="C314" s="102" t="s">
        <v>127</v>
      </c>
      <c r="D314" s="125" t="s">
        <v>473</v>
      </c>
      <c r="E314" s="151" t="s">
        <v>477</v>
      </c>
      <c r="F314" s="155"/>
      <c r="G314" s="130" t="s">
        <v>71</v>
      </c>
      <c r="H314" s="97">
        <v>315000</v>
      </c>
      <c r="I314" s="103">
        <v>300250</v>
      </c>
      <c r="J314" s="104">
        <v>14750</v>
      </c>
      <c r="K314" s="119" t="str">
        <f t="shared" si="6"/>
        <v>33411019900025700000</v>
      </c>
      <c r="L314" s="107" t="s">
        <v>476</v>
      </c>
    </row>
    <row r="315" spans="1:12" ht="22.5">
      <c r="A315" s="100" t="s">
        <v>164</v>
      </c>
      <c r="B315" s="101" t="s">
        <v>7</v>
      </c>
      <c r="C315" s="102" t="s">
        <v>127</v>
      </c>
      <c r="D315" s="125" t="s">
        <v>473</v>
      </c>
      <c r="E315" s="151" t="s">
        <v>477</v>
      </c>
      <c r="F315" s="155"/>
      <c r="G315" s="130" t="s">
        <v>7</v>
      </c>
      <c r="H315" s="97">
        <v>315000</v>
      </c>
      <c r="I315" s="103">
        <v>300250</v>
      </c>
      <c r="J315" s="104">
        <v>14750</v>
      </c>
      <c r="K315" s="119" t="str">
        <f t="shared" si="6"/>
        <v>33411019900025700200</v>
      </c>
      <c r="L315" s="107" t="s">
        <v>478</v>
      </c>
    </row>
    <row r="316" spans="1:12" ht="22.5">
      <c r="A316" s="100" t="s">
        <v>166</v>
      </c>
      <c r="B316" s="101" t="s">
        <v>7</v>
      </c>
      <c r="C316" s="102" t="s">
        <v>127</v>
      </c>
      <c r="D316" s="125" t="s">
        <v>473</v>
      </c>
      <c r="E316" s="151" t="s">
        <v>477</v>
      </c>
      <c r="F316" s="155"/>
      <c r="G316" s="130" t="s">
        <v>168</v>
      </c>
      <c r="H316" s="97">
        <v>315000</v>
      </c>
      <c r="I316" s="103">
        <v>300250</v>
      </c>
      <c r="J316" s="104">
        <v>14750</v>
      </c>
      <c r="K316" s="119" t="str">
        <f t="shared" si="6"/>
        <v>33411019900025700240</v>
      </c>
      <c r="L316" s="107" t="s">
        <v>479</v>
      </c>
    </row>
    <row r="317" spans="1:12" s="85" customFormat="1" ht="12.75">
      <c r="A317" s="80" t="s">
        <v>169</v>
      </c>
      <c r="B317" s="79" t="s">
        <v>7</v>
      </c>
      <c r="C317" s="122" t="s">
        <v>127</v>
      </c>
      <c r="D317" s="126" t="s">
        <v>473</v>
      </c>
      <c r="E317" s="148" t="s">
        <v>477</v>
      </c>
      <c r="F317" s="154"/>
      <c r="G317" s="123" t="s">
        <v>170</v>
      </c>
      <c r="H317" s="81">
        <v>315000</v>
      </c>
      <c r="I317" s="82">
        <v>300250</v>
      </c>
      <c r="J317" s="83">
        <f>IF(IF(H317="",0,H317)=0,0,(IF(H317&gt;0,IF(I317&gt;H317,0,H317-I317),IF(I317&gt;H317,H317-I317,0))))</f>
        <v>14750</v>
      </c>
      <c r="K317" s="119" t="str">
        <f t="shared" si="6"/>
        <v>33411019900025700244</v>
      </c>
      <c r="L317" s="84" t="str">
        <f>C317&amp;D317&amp;E317&amp;F317&amp;G317</f>
        <v>33411019900025700244</v>
      </c>
    </row>
    <row r="318" spans="1:12" ht="12.75">
      <c r="A318" s="100">
        <v>343</v>
      </c>
      <c r="B318" s="101" t="s">
        <v>7</v>
      </c>
      <c r="C318" s="102" t="s">
        <v>480</v>
      </c>
      <c r="D318" s="125" t="s">
        <v>130</v>
      </c>
      <c r="E318" s="151" t="s">
        <v>129</v>
      </c>
      <c r="F318" s="155"/>
      <c r="G318" s="130" t="s">
        <v>71</v>
      </c>
      <c r="H318" s="97">
        <v>100900</v>
      </c>
      <c r="I318" s="103">
        <v>100882.35</v>
      </c>
      <c r="J318" s="104">
        <v>17.65</v>
      </c>
      <c r="K318" s="119" t="str">
        <f t="shared" si="6"/>
        <v>34300000000000000000</v>
      </c>
      <c r="L318" s="107" t="s">
        <v>481</v>
      </c>
    </row>
    <row r="319" spans="1:12" ht="12.75">
      <c r="A319" s="100" t="s">
        <v>131</v>
      </c>
      <c r="B319" s="101" t="s">
        <v>7</v>
      </c>
      <c r="C319" s="102" t="s">
        <v>480</v>
      </c>
      <c r="D319" s="125" t="s">
        <v>133</v>
      </c>
      <c r="E319" s="151" t="s">
        <v>129</v>
      </c>
      <c r="F319" s="155"/>
      <c r="G319" s="130" t="s">
        <v>71</v>
      </c>
      <c r="H319" s="97">
        <v>100900</v>
      </c>
      <c r="I319" s="103">
        <v>100882.35</v>
      </c>
      <c r="J319" s="104">
        <v>17.65</v>
      </c>
      <c r="K319" s="119" t="str">
        <f t="shared" si="6"/>
        <v>34301000000000000000</v>
      </c>
      <c r="L319" s="107" t="s">
        <v>482</v>
      </c>
    </row>
    <row r="320" spans="1:12" ht="33.75">
      <c r="A320" s="100" t="s">
        <v>483</v>
      </c>
      <c r="B320" s="101" t="s">
        <v>7</v>
      </c>
      <c r="C320" s="102" t="s">
        <v>480</v>
      </c>
      <c r="D320" s="125" t="s">
        <v>485</v>
      </c>
      <c r="E320" s="151" t="s">
        <v>129</v>
      </c>
      <c r="F320" s="155"/>
      <c r="G320" s="130" t="s">
        <v>71</v>
      </c>
      <c r="H320" s="97">
        <v>100900</v>
      </c>
      <c r="I320" s="103">
        <v>100882.35</v>
      </c>
      <c r="J320" s="104">
        <v>17.65</v>
      </c>
      <c r="K320" s="119" t="str">
        <f t="shared" si="6"/>
        <v>34301030000000000000</v>
      </c>
      <c r="L320" s="107" t="s">
        <v>484</v>
      </c>
    </row>
    <row r="321" spans="1:12" ht="12.75">
      <c r="A321" s="100" t="s">
        <v>137</v>
      </c>
      <c r="B321" s="101" t="s">
        <v>7</v>
      </c>
      <c r="C321" s="102" t="s">
        <v>480</v>
      </c>
      <c r="D321" s="125" t="s">
        <v>485</v>
      </c>
      <c r="E321" s="151" t="s">
        <v>139</v>
      </c>
      <c r="F321" s="155"/>
      <c r="G321" s="130" t="s">
        <v>71</v>
      </c>
      <c r="H321" s="97">
        <v>900</v>
      </c>
      <c r="I321" s="103">
        <v>882.35</v>
      </c>
      <c r="J321" s="104">
        <v>17.65</v>
      </c>
      <c r="K321" s="119" t="str">
        <f t="shared" si="6"/>
        <v>34301039900000000000</v>
      </c>
      <c r="L321" s="107" t="s">
        <v>486</v>
      </c>
    </row>
    <row r="322" spans="1:12" ht="12.75">
      <c r="A322" s="100" t="s">
        <v>181</v>
      </c>
      <c r="B322" s="101" t="s">
        <v>7</v>
      </c>
      <c r="C322" s="102" t="s">
        <v>480</v>
      </c>
      <c r="D322" s="125" t="s">
        <v>485</v>
      </c>
      <c r="E322" s="151" t="s">
        <v>183</v>
      </c>
      <c r="F322" s="155"/>
      <c r="G322" s="130" t="s">
        <v>71</v>
      </c>
      <c r="H322" s="97">
        <v>900</v>
      </c>
      <c r="I322" s="103">
        <v>882.35</v>
      </c>
      <c r="J322" s="104">
        <v>17.65</v>
      </c>
      <c r="K322" s="119" t="str">
        <f t="shared" si="6"/>
        <v>34301039900024700000</v>
      </c>
      <c r="L322" s="107" t="s">
        <v>487</v>
      </c>
    </row>
    <row r="323" spans="1:12" ht="12.75">
      <c r="A323" s="100" t="s">
        <v>154</v>
      </c>
      <c r="B323" s="101" t="s">
        <v>7</v>
      </c>
      <c r="C323" s="102" t="s">
        <v>480</v>
      </c>
      <c r="D323" s="125" t="s">
        <v>485</v>
      </c>
      <c r="E323" s="151" t="s">
        <v>183</v>
      </c>
      <c r="F323" s="155"/>
      <c r="G323" s="130" t="s">
        <v>156</v>
      </c>
      <c r="H323" s="97">
        <v>900</v>
      </c>
      <c r="I323" s="103">
        <v>882.35</v>
      </c>
      <c r="J323" s="104">
        <v>17.65</v>
      </c>
      <c r="K323" s="119" t="str">
        <f t="shared" si="6"/>
        <v>34301039900024700800</v>
      </c>
      <c r="L323" s="107" t="s">
        <v>488</v>
      </c>
    </row>
    <row r="324" spans="1:12" ht="12.75">
      <c r="A324" s="100" t="s">
        <v>190</v>
      </c>
      <c r="B324" s="101" t="s">
        <v>7</v>
      </c>
      <c r="C324" s="102" t="s">
        <v>480</v>
      </c>
      <c r="D324" s="125" t="s">
        <v>485</v>
      </c>
      <c r="E324" s="151" t="s">
        <v>183</v>
      </c>
      <c r="F324" s="155"/>
      <c r="G324" s="130" t="s">
        <v>192</v>
      </c>
      <c r="H324" s="97">
        <v>900</v>
      </c>
      <c r="I324" s="103">
        <v>882.35</v>
      </c>
      <c r="J324" s="104">
        <v>17.65</v>
      </c>
      <c r="K324" s="119" t="str">
        <f t="shared" si="6"/>
        <v>34301039900024700850</v>
      </c>
      <c r="L324" s="107" t="s">
        <v>489</v>
      </c>
    </row>
    <row r="325" spans="1:12" s="85" customFormat="1" ht="12.75">
      <c r="A325" s="80" t="s">
        <v>193</v>
      </c>
      <c r="B325" s="79" t="s">
        <v>7</v>
      </c>
      <c r="C325" s="122" t="s">
        <v>480</v>
      </c>
      <c r="D325" s="126" t="s">
        <v>485</v>
      </c>
      <c r="E325" s="148" t="s">
        <v>183</v>
      </c>
      <c r="F325" s="154"/>
      <c r="G325" s="123" t="s">
        <v>194</v>
      </c>
      <c r="H325" s="81">
        <v>900</v>
      </c>
      <c r="I325" s="82">
        <v>882.35</v>
      </c>
      <c r="J325" s="83">
        <f>IF(IF(H325="",0,H325)=0,0,(IF(H325&gt;0,IF(I325&gt;H325,0,H325-I325),IF(I325&gt;H325,H325-I325,0))))</f>
        <v>17.65</v>
      </c>
      <c r="K325" s="119" t="str">
        <f t="shared" si="6"/>
        <v>34301039900024700853</v>
      </c>
      <c r="L325" s="84" t="str">
        <f>C325&amp;D325&amp;E325&amp;F325&amp;G325</f>
        <v>34301039900024700853</v>
      </c>
    </row>
    <row r="326" spans="1:12" ht="12.75">
      <c r="A326" s="100"/>
      <c r="B326" s="101" t="s">
        <v>7</v>
      </c>
      <c r="C326" s="102" t="s">
        <v>480</v>
      </c>
      <c r="D326" s="125" t="s">
        <v>485</v>
      </c>
      <c r="E326" s="151" t="s">
        <v>491</v>
      </c>
      <c r="F326" s="155"/>
      <c r="G326" s="130" t="s">
        <v>71</v>
      </c>
      <c r="H326" s="97">
        <v>100000</v>
      </c>
      <c r="I326" s="103">
        <v>100000</v>
      </c>
      <c r="J326" s="104">
        <v>0</v>
      </c>
      <c r="K326" s="119" t="str">
        <f t="shared" si="6"/>
        <v>34301039900029015000</v>
      </c>
      <c r="L326" s="107" t="s">
        <v>490</v>
      </c>
    </row>
    <row r="327" spans="1:12" ht="12.75">
      <c r="A327" s="100" t="s">
        <v>143</v>
      </c>
      <c r="B327" s="101" t="s">
        <v>7</v>
      </c>
      <c r="C327" s="102" t="s">
        <v>480</v>
      </c>
      <c r="D327" s="125" t="s">
        <v>485</v>
      </c>
      <c r="E327" s="151" t="s">
        <v>491</v>
      </c>
      <c r="F327" s="155"/>
      <c r="G327" s="130" t="s">
        <v>8</v>
      </c>
      <c r="H327" s="97">
        <v>100000</v>
      </c>
      <c r="I327" s="103">
        <v>100000</v>
      </c>
      <c r="J327" s="104">
        <v>0</v>
      </c>
      <c r="K327" s="119" t="str">
        <f t="shared" si="6"/>
        <v>34301039900029015500</v>
      </c>
      <c r="L327" s="107" t="s">
        <v>492</v>
      </c>
    </row>
    <row r="328" spans="1:12" s="85" customFormat="1" ht="12.75">
      <c r="A328" s="80" t="s">
        <v>145</v>
      </c>
      <c r="B328" s="79" t="s">
        <v>7</v>
      </c>
      <c r="C328" s="122" t="s">
        <v>480</v>
      </c>
      <c r="D328" s="126" t="s">
        <v>485</v>
      </c>
      <c r="E328" s="148" t="s">
        <v>491</v>
      </c>
      <c r="F328" s="154"/>
      <c r="G328" s="123" t="s">
        <v>146</v>
      </c>
      <c r="H328" s="81">
        <v>100000</v>
      </c>
      <c r="I328" s="82">
        <v>100000</v>
      </c>
      <c r="J328" s="83">
        <f>IF(IF(H328="",0,H328)=0,0,(IF(H328&gt;0,IF(I328&gt;H328,0,H328-I328),IF(I328&gt;H328,H328-I328,0))))</f>
        <v>0</v>
      </c>
      <c r="K328" s="119" t="str">
        <f t="shared" si="6"/>
        <v>34301039900029015540</v>
      </c>
      <c r="L328" s="84" t="str">
        <f>C328&amp;D328&amp;E328&amp;F328&amp;G328</f>
        <v>34301039900029015540</v>
      </c>
    </row>
    <row r="329" spans="1:12" ht="12.75">
      <c r="A329" s="100">
        <v>492</v>
      </c>
      <c r="B329" s="101" t="s">
        <v>7</v>
      </c>
      <c r="C329" s="102" t="s">
        <v>64</v>
      </c>
      <c r="D329" s="125" t="s">
        <v>130</v>
      </c>
      <c r="E329" s="151" t="s">
        <v>129</v>
      </c>
      <c r="F329" s="155"/>
      <c r="G329" s="130" t="s">
        <v>71</v>
      </c>
      <c r="H329" s="97">
        <v>330000</v>
      </c>
      <c r="I329" s="103">
        <v>252610.19</v>
      </c>
      <c r="J329" s="104">
        <v>77389.81</v>
      </c>
      <c r="K329" s="119" t="str">
        <f t="shared" si="6"/>
        <v>49200000000000000000</v>
      </c>
      <c r="L329" s="107" t="s">
        <v>94</v>
      </c>
    </row>
    <row r="330" spans="1:12" ht="22.5">
      <c r="A330" s="100" t="s">
        <v>493</v>
      </c>
      <c r="B330" s="101" t="s">
        <v>7</v>
      </c>
      <c r="C330" s="102" t="s">
        <v>64</v>
      </c>
      <c r="D330" s="125" t="s">
        <v>495</v>
      </c>
      <c r="E330" s="151" t="s">
        <v>129</v>
      </c>
      <c r="F330" s="155"/>
      <c r="G330" s="130" t="s">
        <v>71</v>
      </c>
      <c r="H330" s="97">
        <v>330000</v>
      </c>
      <c r="I330" s="103">
        <v>252610.19</v>
      </c>
      <c r="J330" s="104">
        <v>77389.81</v>
      </c>
      <c r="K330" s="119" t="str">
        <f t="shared" si="6"/>
        <v>49213000000000000000</v>
      </c>
      <c r="L330" s="107" t="s">
        <v>494</v>
      </c>
    </row>
    <row r="331" spans="1:12" ht="22.5">
      <c r="A331" s="100" t="s">
        <v>496</v>
      </c>
      <c r="B331" s="101" t="s">
        <v>7</v>
      </c>
      <c r="C331" s="102" t="s">
        <v>64</v>
      </c>
      <c r="D331" s="125" t="s">
        <v>498</v>
      </c>
      <c r="E331" s="151" t="s">
        <v>129</v>
      </c>
      <c r="F331" s="155"/>
      <c r="G331" s="130" t="s">
        <v>71</v>
      </c>
      <c r="H331" s="97">
        <v>330000</v>
      </c>
      <c r="I331" s="103">
        <v>252610.19</v>
      </c>
      <c r="J331" s="104">
        <v>77389.81</v>
      </c>
      <c r="K331" s="119" t="str">
        <f t="shared" si="6"/>
        <v>49213010000000000000</v>
      </c>
      <c r="L331" s="107" t="s">
        <v>497</v>
      </c>
    </row>
    <row r="332" spans="1:12" ht="12.75">
      <c r="A332" s="100" t="s">
        <v>137</v>
      </c>
      <c r="B332" s="101" t="s">
        <v>7</v>
      </c>
      <c r="C332" s="102" t="s">
        <v>64</v>
      </c>
      <c r="D332" s="125" t="s">
        <v>498</v>
      </c>
      <c r="E332" s="151" t="s">
        <v>139</v>
      </c>
      <c r="F332" s="155"/>
      <c r="G332" s="130" t="s">
        <v>71</v>
      </c>
      <c r="H332" s="97">
        <v>330000</v>
      </c>
      <c r="I332" s="103">
        <v>252610.19</v>
      </c>
      <c r="J332" s="104">
        <v>77389.81</v>
      </c>
      <c r="K332" s="119" t="str">
        <f t="shared" si="6"/>
        <v>49213019900000000000</v>
      </c>
      <c r="L332" s="107" t="s">
        <v>499</v>
      </c>
    </row>
    <row r="333" spans="1:12" ht="12.75">
      <c r="A333" s="100" t="s">
        <v>500</v>
      </c>
      <c r="B333" s="101" t="s">
        <v>7</v>
      </c>
      <c r="C333" s="102" t="s">
        <v>64</v>
      </c>
      <c r="D333" s="125" t="s">
        <v>498</v>
      </c>
      <c r="E333" s="151" t="s">
        <v>502</v>
      </c>
      <c r="F333" s="155"/>
      <c r="G333" s="130" t="s">
        <v>71</v>
      </c>
      <c r="H333" s="97">
        <v>330000</v>
      </c>
      <c r="I333" s="103">
        <v>252610.19</v>
      </c>
      <c r="J333" s="104">
        <v>77389.81</v>
      </c>
      <c r="K333" s="119" t="str">
        <f t="shared" si="6"/>
        <v>49213019900023300000</v>
      </c>
      <c r="L333" s="107" t="s">
        <v>501</v>
      </c>
    </row>
    <row r="334" spans="1:12" ht="12.75">
      <c r="A334" s="100" t="s">
        <v>503</v>
      </c>
      <c r="B334" s="101" t="s">
        <v>7</v>
      </c>
      <c r="C334" s="102" t="s">
        <v>64</v>
      </c>
      <c r="D334" s="125" t="s">
        <v>498</v>
      </c>
      <c r="E334" s="151" t="s">
        <v>502</v>
      </c>
      <c r="F334" s="155"/>
      <c r="G334" s="130" t="s">
        <v>9</v>
      </c>
      <c r="H334" s="97">
        <v>330000</v>
      </c>
      <c r="I334" s="103">
        <v>252610.19</v>
      </c>
      <c r="J334" s="104">
        <v>77389.81</v>
      </c>
      <c r="K334" s="119" t="str">
        <f t="shared" si="6"/>
        <v>49213019900023300700</v>
      </c>
      <c r="L334" s="107" t="s">
        <v>504</v>
      </c>
    </row>
    <row r="335" spans="1:12" s="85" customFormat="1" ht="12.75">
      <c r="A335" s="80" t="s">
        <v>505</v>
      </c>
      <c r="B335" s="79" t="s">
        <v>7</v>
      </c>
      <c r="C335" s="122" t="s">
        <v>64</v>
      </c>
      <c r="D335" s="126" t="s">
        <v>498</v>
      </c>
      <c r="E335" s="148" t="s">
        <v>502</v>
      </c>
      <c r="F335" s="154"/>
      <c r="G335" s="123" t="s">
        <v>506</v>
      </c>
      <c r="H335" s="81">
        <v>330000</v>
      </c>
      <c r="I335" s="82">
        <v>252610.19</v>
      </c>
      <c r="J335" s="83">
        <f>IF(IF(H335="",0,H335)=0,0,(IF(H335&gt;0,IF(I335&gt;H335,0,H335-I335),IF(I335&gt;H335,H335-I335,0))))</f>
        <v>77389.81</v>
      </c>
      <c r="K335" s="119" t="str">
        <f t="shared" si="6"/>
        <v>49213019900023300730</v>
      </c>
      <c r="L335" s="84" t="str">
        <f>C335&amp;D335&amp;E335&amp;F335&amp;G335</f>
        <v>49213019900023300730</v>
      </c>
    </row>
    <row r="336" spans="1:11" ht="5.25" customHeight="1" hidden="1" thickBot="1">
      <c r="A336" s="18"/>
      <c r="B336" s="30"/>
      <c r="C336" s="31"/>
      <c r="D336" s="31"/>
      <c r="E336" s="31"/>
      <c r="F336" s="31"/>
      <c r="G336" s="31"/>
      <c r="H336" s="47"/>
      <c r="I336" s="48"/>
      <c r="J336" s="53"/>
      <c r="K336" s="116"/>
    </row>
    <row r="337" spans="1:11" ht="13.5" thickBot="1">
      <c r="A337" s="26"/>
      <c r="B337" s="26"/>
      <c r="C337" s="22"/>
      <c r="D337" s="22"/>
      <c r="E337" s="22"/>
      <c r="F337" s="22"/>
      <c r="G337" s="22"/>
      <c r="H337" s="46"/>
      <c r="I337" s="46"/>
      <c r="J337" s="46"/>
      <c r="K337" s="46"/>
    </row>
    <row r="338" spans="1:10" ht="28.5" customHeight="1" thickBot="1">
      <c r="A338" s="41" t="s">
        <v>18</v>
      </c>
      <c r="B338" s="42">
        <v>450</v>
      </c>
      <c r="C338" s="206" t="s">
        <v>17</v>
      </c>
      <c r="D338" s="207"/>
      <c r="E338" s="207"/>
      <c r="F338" s="207"/>
      <c r="G338" s="208"/>
      <c r="H338" s="54">
        <f>0-H346</f>
        <v>-8299651.7</v>
      </c>
      <c r="I338" s="54">
        <f>I15-I105</f>
        <v>7813595.28</v>
      </c>
      <c r="J338" s="93" t="s">
        <v>17</v>
      </c>
    </row>
    <row r="339" spans="1:10" ht="12.75">
      <c r="A339" s="26"/>
      <c r="B339" s="29"/>
      <c r="C339" s="22"/>
      <c r="D339" s="22"/>
      <c r="E339" s="22"/>
      <c r="F339" s="22"/>
      <c r="G339" s="22"/>
      <c r="H339" s="22"/>
      <c r="I339" s="22"/>
      <c r="J339" s="22"/>
    </row>
    <row r="340" spans="1:11" ht="15">
      <c r="A340" s="173" t="s">
        <v>32</v>
      </c>
      <c r="B340" s="173"/>
      <c r="C340" s="173"/>
      <c r="D340" s="173"/>
      <c r="E340" s="173"/>
      <c r="F340" s="173"/>
      <c r="G340" s="173"/>
      <c r="H340" s="173"/>
      <c r="I340" s="173"/>
      <c r="J340" s="173"/>
      <c r="K340" s="113"/>
    </row>
    <row r="341" spans="1:11" ht="12.75">
      <c r="A341" s="8"/>
      <c r="B341" s="25"/>
      <c r="C341" s="9"/>
      <c r="D341" s="9"/>
      <c r="E341" s="9"/>
      <c r="F341" s="9"/>
      <c r="G341" s="9"/>
      <c r="H341" s="10"/>
      <c r="I341" s="10"/>
      <c r="J341" s="40" t="s">
        <v>27</v>
      </c>
      <c r="K341" s="40"/>
    </row>
    <row r="342" spans="1:11" ht="16.5" customHeight="1">
      <c r="A342" s="167" t="s">
        <v>39</v>
      </c>
      <c r="B342" s="167" t="s">
        <v>40</v>
      </c>
      <c r="C342" s="174" t="s">
        <v>45</v>
      </c>
      <c r="D342" s="175"/>
      <c r="E342" s="175"/>
      <c r="F342" s="175"/>
      <c r="G342" s="176"/>
      <c r="H342" s="167" t="s">
        <v>42</v>
      </c>
      <c r="I342" s="167" t="s">
        <v>23</v>
      </c>
      <c r="J342" s="167" t="s">
        <v>43</v>
      </c>
      <c r="K342" s="114"/>
    </row>
    <row r="343" spans="1:11" ht="16.5" customHeight="1">
      <c r="A343" s="168"/>
      <c r="B343" s="168"/>
      <c r="C343" s="177"/>
      <c r="D343" s="178"/>
      <c r="E343" s="178"/>
      <c r="F343" s="178"/>
      <c r="G343" s="179"/>
      <c r="H343" s="168"/>
      <c r="I343" s="168"/>
      <c r="J343" s="168"/>
      <c r="K343" s="114"/>
    </row>
    <row r="344" spans="1:11" ht="16.5" customHeight="1">
      <c r="A344" s="169"/>
      <c r="B344" s="169"/>
      <c r="C344" s="180"/>
      <c r="D344" s="181"/>
      <c r="E344" s="181"/>
      <c r="F344" s="181"/>
      <c r="G344" s="182"/>
      <c r="H344" s="169"/>
      <c r="I344" s="169"/>
      <c r="J344" s="169"/>
      <c r="K344" s="114"/>
    </row>
    <row r="345" spans="1:11" ht="13.5" thickBot="1">
      <c r="A345" s="70">
        <v>1</v>
      </c>
      <c r="B345" s="12">
        <v>2</v>
      </c>
      <c r="C345" s="170">
        <v>3</v>
      </c>
      <c r="D345" s="171"/>
      <c r="E345" s="171"/>
      <c r="F345" s="171"/>
      <c r="G345" s="172"/>
      <c r="H345" s="13" t="s">
        <v>2</v>
      </c>
      <c r="I345" s="13" t="s">
        <v>25</v>
      </c>
      <c r="J345" s="13" t="s">
        <v>26</v>
      </c>
      <c r="K345" s="115"/>
    </row>
    <row r="346" spans="1:10" ht="12.75" customHeight="1">
      <c r="A346" s="74" t="s">
        <v>33</v>
      </c>
      <c r="B346" s="38" t="s">
        <v>8</v>
      </c>
      <c r="C346" s="161" t="s">
        <v>17</v>
      </c>
      <c r="D346" s="162"/>
      <c r="E346" s="162"/>
      <c r="F346" s="162"/>
      <c r="G346" s="163"/>
      <c r="H346" s="66">
        <f>H348+H364+H369</f>
        <v>8299651.7</v>
      </c>
      <c r="I346" s="66">
        <f>I348+I364+I369</f>
        <v>-7813595.28</v>
      </c>
      <c r="J346" s="129">
        <f>J348+J364+J369</f>
        <v>16113246.98</v>
      </c>
    </row>
    <row r="347" spans="1:10" ht="12.75" customHeight="1">
      <c r="A347" s="75" t="s">
        <v>11</v>
      </c>
      <c r="B347" s="39"/>
      <c r="C347" s="209"/>
      <c r="D347" s="210"/>
      <c r="E347" s="210"/>
      <c r="F347" s="210"/>
      <c r="G347" s="211"/>
      <c r="H347" s="43"/>
      <c r="I347" s="44"/>
      <c r="J347" s="45"/>
    </row>
    <row r="348" spans="1:10" ht="12.75" customHeight="1">
      <c r="A348" s="74" t="s">
        <v>34</v>
      </c>
      <c r="B348" s="49" t="s">
        <v>12</v>
      </c>
      <c r="C348" s="203" t="s">
        <v>17</v>
      </c>
      <c r="D348" s="204"/>
      <c r="E348" s="204"/>
      <c r="F348" s="204"/>
      <c r="G348" s="205"/>
      <c r="H348" s="52">
        <v>3295740</v>
      </c>
      <c r="I348" s="52">
        <v>2651000</v>
      </c>
      <c r="J348" s="90">
        <v>644740</v>
      </c>
    </row>
    <row r="349" spans="1:10" ht="12.75" customHeight="1">
      <c r="A349" s="75" t="s">
        <v>10</v>
      </c>
      <c r="B349" s="50"/>
      <c r="C349" s="190"/>
      <c r="D349" s="191"/>
      <c r="E349" s="191"/>
      <c r="F349" s="191"/>
      <c r="G349" s="192"/>
      <c r="H349" s="62"/>
      <c r="I349" s="63"/>
      <c r="J349" s="64"/>
    </row>
    <row r="350" spans="1:12" ht="12.75">
      <c r="A350" s="100">
        <v>492</v>
      </c>
      <c r="B350" s="101" t="s">
        <v>12</v>
      </c>
      <c r="C350" s="108" t="s">
        <v>64</v>
      </c>
      <c r="D350" s="156" t="s">
        <v>93</v>
      </c>
      <c r="E350" s="157"/>
      <c r="F350" s="157"/>
      <c r="G350" s="158"/>
      <c r="H350" s="97">
        <v>3295740</v>
      </c>
      <c r="I350" s="103">
        <v>2651000</v>
      </c>
      <c r="J350" s="104">
        <v>644740</v>
      </c>
      <c r="K350" s="116" t="str">
        <f aca="true" t="shared" si="7" ref="K350:K362">C350&amp;D350&amp;G350</f>
        <v>49200000000000000000</v>
      </c>
      <c r="L350" s="107" t="s">
        <v>94</v>
      </c>
    </row>
    <row r="351" spans="1:12" ht="22.5">
      <c r="A351" s="100" t="s">
        <v>95</v>
      </c>
      <c r="B351" s="101" t="s">
        <v>12</v>
      </c>
      <c r="C351" s="108" t="s">
        <v>64</v>
      </c>
      <c r="D351" s="156" t="s">
        <v>96</v>
      </c>
      <c r="E351" s="157"/>
      <c r="F351" s="157"/>
      <c r="G351" s="158"/>
      <c r="H351" s="97">
        <v>3295740</v>
      </c>
      <c r="I351" s="103">
        <v>2651000</v>
      </c>
      <c r="J351" s="104">
        <v>644740</v>
      </c>
      <c r="K351" s="116" t="str">
        <f t="shared" si="7"/>
        <v>49201000000000000000</v>
      </c>
      <c r="L351" s="107" t="s">
        <v>97</v>
      </c>
    </row>
    <row r="352" spans="1:12" ht="22.5">
      <c r="A352" s="100" t="s">
        <v>98</v>
      </c>
      <c r="B352" s="101" t="s">
        <v>12</v>
      </c>
      <c r="C352" s="108" t="s">
        <v>64</v>
      </c>
      <c r="D352" s="156" t="s">
        <v>99</v>
      </c>
      <c r="E352" s="157"/>
      <c r="F352" s="157"/>
      <c r="G352" s="158"/>
      <c r="H352" s="97">
        <v>4044740</v>
      </c>
      <c r="I352" s="103">
        <v>3400000</v>
      </c>
      <c r="J352" s="104">
        <v>644740</v>
      </c>
      <c r="K352" s="116" t="str">
        <f t="shared" si="7"/>
        <v>49201020000000000000</v>
      </c>
      <c r="L352" s="107" t="s">
        <v>100</v>
      </c>
    </row>
    <row r="353" spans="1:12" ht="22.5">
      <c r="A353" s="100" t="s">
        <v>101</v>
      </c>
      <c r="B353" s="101" t="s">
        <v>12</v>
      </c>
      <c r="C353" s="108" t="s">
        <v>64</v>
      </c>
      <c r="D353" s="156" t="s">
        <v>102</v>
      </c>
      <c r="E353" s="157"/>
      <c r="F353" s="157"/>
      <c r="G353" s="158"/>
      <c r="H353" s="97">
        <v>7444740</v>
      </c>
      <c r="I353" s="103">
        <v>6800000</v>
      </c>
      <c r="J353" s="104">
        <v>644740</v>
      </c>
      <c r="K353" s="116" t="str">
        <f t="shared" si="7"/>
        <v>49201020000000000700</v>
      </c>
      <c r="L353" s="107" t="s">
        <v>103</v>
      </c>
    </row>
    <row r="354" spans="1:12" ht="22.5">
      <c r="A354" s="100" t="s">
        <v>104</v>
      </c>
      <c r="B354" s="101" t="s">
        <v>12</v>
      </c>
      <c r="C354" s="108" t="s">
        <v>64</v>
      </c>
      <c r="D354" s="156" t="s">
        <v>105</v>
      </c>
      <c r="E354" s="157"/>
      <c r="F354" s="157"/>
      <c r="G354" s="158"/>
      <c r="H354" s="97">
        <v>-3400000</v>
      </c>
      <c r="I354" s="103">
        <v>-3400000</v>
      </c>
      <c r="J354" s="104">
        <v>0</v>
      </c>
      <c r="K354" s="116" t="str">
        <f t="shared" si="7"/>
        <v>49201020000000000800</v>
      </c>
      <c r="L354" s="107" t="s">
        <v>106</v>
      </c>
    </row>
    <row r="355" spans="1:12" s="85" customFormat="1" ht="33.75">
      <c r="A355" s="78" t="s">
        <v>107</v>
      </c>
      <c r="B355" s="79" t="s">
        <v>12</v>
      </c>
      <c r="C355" s="122" t="s">
        <v>64</v>
      </c>
      <c r="D355" s="148" t="s">
        <v>108</v>
      </c>
      <c r="E355" s="149"/>
      <c r="F355" s="149"/>
      <c r="G355" s="150"/>
      <c r="H355" s="81">
        <v>7444740</v>
      </c>
      <c r="I355" s="82">
        <v>6800000</v>
      </c>
      <c r="J355" s="83">
        <f>IF(IF(H355="",0,H355)=0,0,(IF(H355&gt;0,IF(I355&gt;H355,0,H355-I355),IF(I355&gt;H355,H355-I355,0))))</f>
        <v>644740</v>
      </c>
      <c r="K355" s="117" t="str">
        <f t="shared" si="7"/>
        <v>49201020000130000710</v>
      </c>
      <c r="L355" s="84" t="str">
        <f>C355&amp;D355&amp;G355</f>
        <v>49201020000130000710</v>
      </c>
    </row>
    <row r="356" spans="1:12" s="85" customFormat="1" ht="22.5">
      <c r="A356" s="78" t="s">
        <v>109</v>
      </c>
      <c r="B356" s="79" t="s">
        <v>12</v>
      </c>
      <c r="C356" s="122" t="s">
        <v>64</v>
      </c>
      <c r="D356" s="148" t="s">
        <v>110</v>
      </c>
      <c r="E356" s="149"/>
      <c r="F356" s="149"/>
      <c r="G356" s="150"/>
      <c r="H356" s="81">
        <v>-3400000</v>
      </c>
      <c r="I356" s="82">
        <v>-3400000</v>
      </c>
      <c r="J356" s="83">
        <f>IF(IF(H356="",0,H356)=0,0,(IF(H356&gt;0,IF(I356&gt;H356,0,H356-I356),IF(I356&gt;H356,H356-I356,0))))</f>
        <v>0</v>
      </c>
      <c r="K356" s="117" t="str">
        <f t="shared" si="7"/>
        <v>49201020000130000810</v>
      </c>
      <c r="L356" s="84" t="str">
        <f>C356&amp;D356&amp;G356</f>
        <v>49201020000130000810</v>
      </c>
    </row>
    <row r="357" spans="1:12" ht="22.5">
      <c r="A357" s="100" t="s">
        <v>111</v>
      </c>
      <c r="B357" s="101" t="s">
        <v>12</v>
      </c>
      <c r="C357" s="108" t="s">
        <v>64</v>
      </c>
      <c r="D357" s="156" t="s">
        <v>112</v>
      </c>
      <c r="E357" s="157"/>
      <c r="F357" s="157"/>
      <c r="G357" s="158"/>
      <c r="H357" s="97">
        <v>-749000</v>
      </c>
      <c r="I357" s="103">
        <v>-749000</v>
      </c>
      <c r="J357" s="104">
        <v>0</v>
      </c>
      <c r="K357" s="116" t="str">
        <f t="shared" si="7"/>
        <v>49201030000000000000</v>
      </c>
      <c r="L357" s="107" t="s">
        <v>113</v>
      </c>
    </row>
    <row r="358" spans="1:12" ht="33.75">
      <c r="A358" s="100" t="s">
        <v>114</v>
      </c>
      <c r="B358" s="101" t="s">
        <v>12</v>
      </c>
      <c r="C358" s="108" t="s">
        <v>64</v>
      </c>
      <c r="D358" s="156" t="s">
        <v>115</v>
      </c>
      <c r="E358" s="157"/>
      <c r="F358" s="157"/>
      <c r="G358" s="158"/>
      <c r="H358" s="97">
        <v>-749000</v>
      </c>
      <c r="I358" s="103">
        <v>-749000</v>
      </c>
      <c r="J358" s="104">
        <v>0</v>
      </c>
      <c r="K358" s="116" t="str">
        <f t="shared" si="7"/>
        <v>49201030100000000000</v>
      </c>
      <c r="L358" s="107" t="s">
        <v>116</v>
      </c>
    </row>
    <row r="359" spans="1:12" ht="33.75">
      <c r="A359" s="100" t="s">
        <v>117</v>
      </c>
      <c r="B359" s="101" t="s">
        <v>12</v>
      </c>
      <c r="C359" s="108" t="s">
        <v>64</v>
      </c>
      <c r="D359" s="156" t="s">
        <v>118</v>
      </c>
      <c r="E359" s="157"/>
      <c r="F359" s="157"/>
      <c r="G359" s="158"/>
      <c r="H359" s="97">
        <v>6737000</v>
      </c>
      <c r="I359" s="103">
        <v>6737000</v>
      </c>
      <c r="J359" s="104">
        <v>0</v>
      </c>
      <c r="K359" s="116" t="str">
        <f t="shared" si="7"/>
        <v>49201030100000000700</v>
      </c>
      <c r="L359" s="107" t="s">
        <v>119</v>
      </c>
    </row>
    <row r="360" spans="1:12" ht="33.75">
      <c r="A360" s="100" t="s">
        <v>120</v>
      </c>
      <c r="B360" s="101" t="s">
        <v>12</v>
      </c>
      <c r="C360" s="108" t="s">
        <v>64</v>
      </c>
      <c r="D360" s="156" t="s">
        <v>121</v>
      </c>
      <c r="E360" s="157"/>
      <c r="F360" s="157"/>
      <c r="G360" s="158"/>
      <c r="H360" s="97">
        <v>-7486000</v>
      </c>
      <c r="I360" s="103">
        <v>-7486000</v>
      </c>
      <c r="J360" s="104">
        <v>0</v>
      </c>
      <c r="K360" s="116" t="str">
        <f t="shared" si="7"/>
        <v>49201030100000000800</v>
      </c>
      <c r="L360" s="107" t="s">
        <v>122</v>
      </c>
    </row>
    <row r="361" spans="1:12" s="85" customFormat="1" ht="33.75">
      <c r="A361" s="78" t="s">
        <v>123</v>
      </c>
      <c r="B361" s="79" t="s">
        <v>12</v>
      </c>
      <c r="C361" s="122" t="s">
        <v>64</v>
      </c>
      <c r="D361" s="148" t="s">
        <v>124</v>
      </c>
      <c r="E361" s="149"/>
      <c r="F361" s="149"/>
      <c r="G361" s="150"/>
      <c r="H361" s="81">
        <v>6737000</v>
      </c>
      <c r="I361" s="82">
        <v>6737000</v>
      </c>
      <c r="J361" s="83">
        <f>IF(IF(H361="",0,H361)=0,0,(IF(H361&gt;0,IF(I361&gt;H361,0,H361-I361),IF(I361&gt;H361,H361-I361,0))))</f>
        <v>0</v>
      </c>
      <c r="K361" s="117" t="str">
        <f t="shared" si="7"/>
        <v>49201030100130000710</v>
      </c>
      <c r="L361" s="84" t="str">
        <f>C361&amp;D361&amp;G361</f>
        <v>49201030100130000710</v>
      </c>
    </row>
    <row r="362" spans="1:12" s="85" customFormat="1" ht="33.75">
      <c r="A362" s="78" t="s">
        <v>125</v>
      </c>
      <c r="B362" s="79" t="s">
        <v>12</v>
      </c>
      <c r="C362" s="122" t="s">
        <v>64</v>
      </c>
      <c r="D362" s="148" t="s">
        <v>126</v>
      </c>
      <c r="E362" s="149"/>
      <c r="F362" s="149"/>
      <c r="G362" s="150"/>
      <c r="H362" s="81">
        <v>-7486000</v>
      </c>
      <c r="I362" s="82">
        <v>-7486000</v>
      </c>
      <c r="J362" s="83">
        <f>IF(IF(H362="",0,H362)=0,0,(IF(H362&gt;0,IF(I362&gt;H362,0,H362-I362),IF(I362&gt;H362,H362-I362,0))))</f>
        <v>0</v>
      </c>
      <c r="K362" s="117" t="str">
        <f t="shared" si="7"/>
        <v>49201030100130000810</v>
      </c>
      <c r="L362" s="84" t="str">
        <f>C362&amp;D362&amp;G362</f>
        <v>49201030100130000810</v>
      </c>
    </row>
    <row r="363" spans="1:11" ht="12.75" customHeight="1" hidden="1">
      <c r="A363" s="76"/>
      <c r="B363" s="17"/>
      <c r="C363" s="14"/>
      <c r="D363" s="14"/>
      <c r="E363" s="14"/>
      <c r="F363" s="14"/>
      <c r="G363" s="14"/>
      <c r="H363" s="34"/>
      <c r="I363" s="35"/>
      <c r="J363" s="55"/>
      <c r="K363" s="118"/>
    </row>
    <row r="364" spans="1:10" ht="12.75" customHeight="1">
      <c r="A364" s="74" t="s">
        <v>35</v>
      </c>
      <c r="B364" s="50" t="s">
        <v>13</v>
      </c>
      <c r="C364" s="190" t="s">
        <v>17</v>
      </c>
      <c r="D364" s="191"/>
      <c r="E364" s="191"/>
      <c r="F364" s="191"/>
      <c r="G364" s="192"/>
      <c r="H364" s="52">
        <v>0</v>
      </c>
      <c r="I364" s="52">
        <v>0</v>
      </c>
      <c r="J364" s="91">
        <v>0</v>
      </c>
    </row>
    <row r="365" spans="1:10" ht="12.75" customHeight="1">
      <c r="A365" s="75" t="s">
        <v>10</v>
      </c>
      <c r="B365" s="50"/>
      <c r="C365" s="190"/>
      <c r="D365" s="191"/>
      <c r="E365" s="191"/>
      <c r="F365" s="191"/>
      <c r="G365" s="192"/>
      <c r="H365" s="62"/>
      <c r="I365" s="63"/>
      <c r="J365" s="64"/>
    </row>
    <row r="366" spans="1:12" ht="12.75" customHeight="1" hidden="1">
      <c r="A366" s="132"/>
      <c r="B366" s="133" t="s">
        <v>13</v>
      </c>
      <c r="C366" s="134"/>
      <c r="D366" s="200"/>
      <c r="E366" s="201"/>
      <c r="F366" s="201"/>
      <c r="G366" s="202"/>
      <c r="H366" s="135"/>
      <c r="I366" s="136"/>
      <c r="J366" s="137"/>
      <c r="K366" s="138">
        <f>C366&amp;D366&amp;G366</f>
      </c>
      <c r="L366" s="139"/>
    </row>
    <row r="367" spans="1:12" s="85" customFormat="1" ht="12.75">
      <c r="A367" s="140"/>
      <c r="B367" s="141" t="s">
        <v>13</v>
      </c>
      <c r="C367" s="142"/>
      <c r="D367" s="159"/>
      <c r="E367" s="159"/>
      <c r="F367" s="159"/>
      <c r="G367" s="160"/>
      <c r="H367" s="143"/>
      <c r="I367" s="144"/>
      <c r="J367" s="145">
        <f>IF(IF(H367="",0,H367)=0,0,(IF(H367&gt;0,IF(I367&gt;H367,0,H367-I367),IF(I367&gt;H367,H367-I367,0))))</f>
        <v>0</v>
      </c>
      <c r="K367" s="146">
        <f>C367&amp;D367&amp;G367</f>
      </c>
      <c r="L367" s="147">
        <f>C367&amp;D367&amp;G367</f>
      </c>
    </row>
    <row r="368" spans="1:11" ht="12.75" customHeight="1" hidden="1">
      <c r="A368" s="76"/>
      <c r="B368" s="16"/>
      <c r="C368" s="14"/>
      <c r="D368" s="14"/>
      <c r="E368" s="14"/>
      <c r="F368" s="14"/>
      <c r="G368" s="14"/>
      <c r="H368" s="34"/>
      <c r="I368" s="35"/>
      <c r="J368" s="55"/>
      <c r="K368" s="118"/>
    </row>
    <row r="369" spans="1:10" ht="12.75" customHeight="1">
      <c r="A369" s="74" t="s">
        <v>16</v>
      </c>
      <c r="B369" s="50" t="s">
        <v>9</v>
      </c>
      <c r="C369" s="195" t="s">
        <v>53</v>
      </c>
      <c r="D369" s="196"/>
      <c r="E369" s="196"/>
      <c r="F369" s="196"/>
      <c r="G369" s="197"/>
      <c r="H369" s="52">
        <v>5003911.7</v>
      </c>
      <c r="I369" s="52">
        <v>-10464595.28</v>
      </c>
      <c r="J369" s="92">
        <f>IF(IF(H369="",0,H369)=0,0,(IF(H369&gt;0,IF(I369&gt;H369,0,H369-I369),IF(I369&gt;H369,H369-I369,0))))</f>
        <v>15468506.98</v>
      </c>
    </row>
    <row r="370" spans="1:10" ht="22.5">
      <c r="A370" s="74" t="s">
        <v>54</v>
      </c>
      <c r="B370" s="50" t="s">
        <v>9</v>
      </c>
      <c r="C370" s="195" t="s">
        <v>55</v>
      </c>
      <c r="D370" s="196"/>
      <c r="E370" s="196"/>
      <c r="F370" s="196"/>
      <c r="G370" s="197"/>
      <c r="H370" s="52">
        <v>5003911.7</v>
      </c>
      <c r="I370" s="52">
        <v>-10464595.28</v>
      </c>
      <c r="J370" s="92">
        <f>IF(IF(H370="",0,H370)=0,0,(IF(H370&gt;0,IF(I370&gt;H370,0,H370-I370),IF(I370&gt;H370,H370-I370,0))))</f>
        <v>15468506.98</v>
      </c>
    </row>
    <row r="371" spans="1:10" ht="35.25" customHeight="1">
      <c r="A371" s="74" t="s">
        <v>57</v>
      </c>
      <c r="B371" s="50" t="s">
        <v>9</v>
      </c>
      <c r="C371" s="195" t="s">
        <v>56</v>
      </c>
      <c r="D371" s="196"/>
      <c r="E371" s="196"/>
      <c r="F371" s="196"/>
      <c r="G371" s="197"/>
      <c r="H371" s="52">
        <v>0</v>
      </c>
      <c r="I371" s="52">
        <v>0</v>
      </c>
      <c r="J371" s="92">
        <f>IF(IF(H371="",0,H371)=0,0,(IF(H371&gt;0,IF(I371&gt;H371,0,H371-I371),IF(I371&gt;H371,H371-I371,0))))</f>
        <v>0</v>
      </c>
    </row>
    <row r="372" spans="1:12" ht="12.75">
      <c r="A372" s="109" t="s">
        <v>83</v>
      </c>
      <c r="B372" s="110" t="s">
        <v>14</v>
      </c>
      <c r="C372" s="108" t="s">
        <v>71</v>
      </c>
      <c r="D372" s="156" t="s">
        <v>82</v>
      </c>
      <c r="E372" s="157"/>
      <c r="F372" s="157"/>
      <c r="G372" s="158"/>
      <c r="H372" s="97">
        <v>-77530401.77</v>
      </c>
      <c r="I372" s="97">
        <v>-82956709.08</v>
      </c>
      <c r="J372" s="112" t="s">
        <v>58</v>
      </c>
      <c r="K372" s="107" t="str">
        <f aca="true" t="shared" si="8" ref="K372:K379">C372&amp;D372&amp;G372</f>
        <v>00001050000000000500</v>
      </c>
      <c r="L372" s="107" t="s">
        <v>84</v>
      </c>
    </row>
    <row r="373" spans="1:12" ht="12.75">
      <c r="A373" s="109" t="s">
        <v>86</v>
      </c>
      <c r="B373" s="110" t="s">
        <v>14</v>
      </c>
      <c r="C373" s="108" t="s">
        <v>71</v>
      </c>
      <c r="D373" s="156" t="s">
        <v>85</v>
      </c>
      <c r="E373" s="157"/>
      <c r="F373" s="157"/>
      <c r="G373" s="158"/>
      <c r="H373" s="97">
        <v>-77530401.77</v>
      </c>
      <c r="I373" s="97">
        <v>-82956709.08</v>
      </c>
      <c r="J373" s="112" t="s">
        <v>58</v>
      </c>
      <c r="K373" s="107" t="str">
        <f t="shared" si="8"/>
        <v>00001050200000000500</v>
      </c>
      <c r="L373" s="107" t="s">
        <v>87</v>
      </c>
    </row>
    <row r="374" spans="1:12" ht="22.5">
      <c r="A374" s="109" t="s">
        <v>89</v>
      </c>
      <c r="B374" s="110" t="s">
        <v>14</v>
      </c>
      <c r="C374" s="108" t="s">
        <v>71</v>
      </c>
      <c r="D374" s="156" t="s">
        <v>88</v>
      </c>
      <c r="E374" s="157"/>
      <c r="F374" s="157"/>
      <c r="G374" s="158"/>
      <c r="H374" s="97">
        <v>-77530401.77</v>
      </c>
      <c r="I374" s="97">
        <v>-82956709.08</v>
      </c>
      <c r="J374" s="112" t="s">
        <v>58</v>
      </c>
      <c r="K374" s="107" t="str">
        <f t="shared" si="8"/>
        <v>00001050201000000510</v>
      </c>
      <c r="L374" s="107" t="s">
        <v>90</v>
      </c>
    </row>
    <row r="375" spans="1:12" ht="22.5">
      <c r="A375" s="95" t="s">
        <v>92</v>
      </c>
      <c r="B375" s="111" t="s">
        <v>14</v>
      </c>
      <c r="C375" s="124" t="s">
        <v>71</v>
      </c>
      <c r="D375" s="198" t="s">
        <v>91</v>
      </c>
      <c r="E375" s="198"/>
      <c r="F375" s="198"/>
      <c r="G375" s="199"/>
      <c r="H375" s="77">
        <v>-77530401.77</v>
      </c>
      <c r="I375" s="77">
        <v>-82956709.08</v>
      </c>
      <c r="J375" s="65" t="s">
        <v>17</v>
      </c>
      <c r="K375" s="107" t="str">
        <f t="shared" si="8"/>
        <v>00001050201130000510</v>
      </c>
      <c r="L375" s="4" t="str">
        <f>C375&amp;D375&amp;G375</f>
        <v>00001050201130000510</v>
      </c>
    </row>
    <row r="376" spans="1:12" ht="12.75">
      <c r="A376" s="109" t="s">
        <v>70</v>
      </c>
      <c r="B376" s="110" t="s">
        <v>15</v>
      </c>
      <c r="C376" s="108" t="s">
        <v>71</v>
      </c>
      <c r="D376" s="156" t="s">
        <v>72</v>
      </c>
      <c r="E376" s="157"/>
      <c r="F376" s="157"/>
      <c r="G376" s="158"/>
      <c r="H376" s="97">
        <v>82534313.47</v>
      </c>
      <c r="I376" s="97">
        <v>72492113.8</v>
      </c>
      <c r="J376" s="112" t="s">
        <v>58</v>
      </c>
      <c r="K376" s="107" t="str">
        <f t="shared" si="8"/>
        <v>00001050000000000600</v>
      </c>
      <c r="L376" s="107" t="s">
        <v>73</v>
      </c>
    </row>
    <row r="377" spans="1:12" ht="12.75">
      <c r="A377" s="109" t="s">
        <v>74</v>
      </c>
      <c r="B377" s="110" t="s">
        <v>15</v>
      </c>
      <c r="C377" s="108" t="s">
        <v>71</v>
      </c>
      <c r="D377" s="156" t="s">
        <v>75</v>
      </c>
      <c r="E377" s="157"/>
      <c r="F377" s="157"/>
      <c r="G377" s="158"/>
      <c r="H377" s="97">
        <v>82534313.47</v>
      </c>
      <c r="I377" s="97">
        <v>72492113.8</v>
      </c>
      <c r="J377" s="112" t="s">
        <v>58</v>
      </c>
      <c r="K377" s="107" t="str">
        <f t="shared" si="8"/>
        <v>00001050200000000600</v>
      </c>
      <c r="L377" s="107" t="s">
        <v>76</v>
      </c>
    </row>
    <row r="378" spans="1:12" ht="22.5">
      <c r="A378" s="109" t="s">
        <v>77</v>
      </c>
      <c r="B378" s="110" t="s">
        <v>15</v>
      </c>
      <c r="C378" s="108" t="s">
        <v>71</v>
      </c>
      <c r="D378" s="156" t="s">
        <v>78</v>
      </c>
      <c r="E378" s="157"/>
      <c r="F378" s="157"/>
      <c r="G378" s="158"/>
      <c r="H378" s="97">
        <v>82534313.47</v>
      </c>
      <c r="I378" s="97">
        <v>72492113.8</v>
      </c>
      <c r="J378" s="112" t="s">
        <v>58</v>
      </c>
      <c r="K378" s="107" t="str">
        <f t="shared" si="8"/>
        <v>00001050201000000610</v>
      </c>
      <c r="L378" s="107" t="s">
        <v>79</v>
      </c>
    </row>
    <row r="379" spans="1:12" ht="22.5">
      <c r="A379" s="96" t="s">
        <v>80</v>
      </c>
      <c r="B379" s="111" t="s">
        <v>15</v>
      </c>
      <c r="C379" s="124" t="s">
        <v>71</v>
      </c>
      <c r="D379" s="198" t="s">
        <v>81</v>
      </c>
      <c r="E379" s="198"/>
      <c r="F379" s="198"/>
      <c r="G379" s="199"/>
      <c r="H379" s="98">
        <v>82534313.47</v>
      </c>
      <c r="I379" s="98">
        <v>72492113.8</v>
      </c>
      <c r="J379" s="99" t="s">
        <v>17</v>
      </c>
      <c r="K379" s="106" t="str">
        <f t="shared" si="8"/>
        <v>00001050201130000610</v>
      </c>
      <c r="L379" s="4" t="str">
        <f>C379&amp;D379&amp;G379</f>
        <v>00001050201130000610</v>
      </c>
    </row>
    <row r="380" spans="1:11" ht="12.75">
      <c r="A380" s="26"/>
      <c r="B380" s="29"/>
      <c r="C380" s="22"/>
      <c r="D380" s="22"/>
      <c r="E380" s="22"/>
      <c r="F380" s="22"/>
      <c r="G380" s="22"/>
      <c r="H380" s="22"/>
      <c r="I380" s="22"/>
      <c r="J380" s="22"/>
      <c r="K380" s="22"/>
    </row>
    <row r="381" spans="1:12" ht="12.75">
      <c r="A381" s="26"/>
      <c r="B381" s="29"/>
      <c r="C381" s="22"/>
      <c r="D381" s="22"/>
      <c r="E381" s="22"/>
      <c r="F381" s="22"/>
      <c r="G381" s="22"/>
      <c r="H381" s="22"/>
      <c r="I381" s="22"/>
      <c r="J381" s="22"/>
      <c r="K381" s="94"/>
      <c r="L381" s="94"/>
    </row>
    <row r="382" spans="1:12" ht="21.75" customHeight="1">
      <c r="A382" s="24" t="s">
        <v>48</v>
      </c>
      <c r="B382" s="193"/>
      <c r="C382" s="193"/>
      <c r="D382" s="193"/>
      <c r="E382" s="29"/>
      <c r="F382" s="29"/>
      <c r="G382" s="22"/>
      <c r="H382" s="68" t="s">
        <v>50</v>
      </c>
      <c r="I382" s="67"/>
      <c r="J382" s="67"/>
      <c r="K382" s="94"/>
      <c r="L382" s="94"/>
    </row>
    <row r="383" spans="1:12" ht="12.75">
      <c r="A383" s="3" t="s">
        <v>46</v>
      </c>
      <c r="B383" s="189" t="s">
        <v>47</v>
      </c>
      <c r="C383" s="189"/>
      <c r="D383" s="189"/>
      <c r="E383" s="29"/>
      <c r="F383" s="29"/>
      <c r="G383" s="22"/>
      <c r="H383" s="22"/>
      <c r="I383" s="69" t="s">
        <v>51</v>
      </c>
      <c r="J383" s="29" t="s">
        <v>47</v>
      </c>
      <c r="K383" s="94"/>
      <c r="L383" s="94"/>
    </row>
    <row r="384" spans="1:12" ht="12.75">
      <c r="A384" s="3"/>
      <c r="B384" s="29"/>
      <c r="C384" s="22"/>
      <c r="D384" s="22"/>
      <c r="E384" s="22"/>
      <c r="F384" s="22"/>
      <c r="G384" s="22"/>
      <c r="H384" s="22"/>
      <c r="I384" s="22"/>
      <c r="J384" s="22"/>
      <c r="K384" s="94"/>
      <c r="L384" s="94"/>
    </row>
    <row r="385" spans="1:12" ht="21.75" customHeight="1">
      <c r="A385" s="3" t="s">
        <v>49</v>
      </c>
      <c r="B385" s="194"/>
      <c r="C385" s="194"/>
      <c r="D385" s="194"/>
      <c r="E385" s="121"/>
      <c r="F385" s="121"/>
      <c r="G385" s="22"/>
      <c r="H385" s="22"/>
      <c r="I385" s="22"/>
      <c r="J385" s="22"/>
      <c r="K385" s="94"/>
      <c r="L385" s="94"/>
    </row>
    <row r="386" spans="1:12" ht="12.75">
      <c r="A386" s="3" t="s">
        <v>46</v>
      </c>
      <c r="B386" s="189" t="s">
        <v>47</v>
      </c>
      <c r="C386" s="189"/>
      <c r="D386" s="189"/>
      <c r="E386" s="29"/>
      <c r="F386" s="29"/>
      <c r="G386" s="22"/>
      <c r="H386" s="22"/>
      <c r="I386" s="22"/>
      <c r="J386" s="22"/>
      <c r="K386" s="94"/>
      <c r="L386" s="94"/>
    </row>
    <row r="387" spans="1:12" ht="12.75">
      <c r="A387" s="3"/>
      <c r="B387" s="29"/>
      <c r="C387" s="22"/>
      <c r="D387" s="22"/>
      <c r="E387" s="22"/>
      <c r="F387" s="22"/>
      <c r="G387" s="22"/>
      <c r="H387" s="22"/>
      <c r="I387" s="22"/>
      <c r="J387" s="22"/>
      <c r="K387" s="94"/>
      <c r="L387" s="94"/>
    </row>
    <row r="388" spans="1:12" ht="12.75">
      <c r="A388" s="3" t="s">
        <v>31</v>
      </c>
      <c r="B388" s="29"/>
      <c r="C388" s="22"/>
      <c r="D388" s="22"/>
      <c r="E388" s="22"/>
      <c r="F388" s="22"/>
      <c r="G388" s="22"/>
      <c r="H388" s="22"/>
      <c r="I388" s="22"/>
      <c r="J388" s="22"/>
      <c r="K388" s="94"/>
      <c r="L388" s="94"/>
    </row>
    <row r="389" spans="1:12" ht="12.75">
      <c r="A389" s="26"/>
      <c r="B389" s="29"/>
      <c r="C389" s="22"/>
      <c r="D389" s="22"/>
      <c r="E389" s="22"/>
      <c r="F389" s="22"/>
      <c r="G389" s="22"/>
      <c r="H389" s="22"/>
      <c r="I389" s="22"/>
      <c r="J389" s="22"/>
      <c r="K389" s="94"/>
      <c r="L389" s="94"/>
    </row>
    <row r="390" spans="11:12" ht="12.75">
      <c r="K390" s="94"/>
      <c r="L390" s="94"/>
    </row>
    <row r="391" spans="11:12" ht="12.75">
      <c r="K391" s="94"/>
      <c r="L391" s="94"/>
    </row>
    <row r="392" spans="11:12" ht="12.75">
      <c r="K392" s="94"/>
      <c r="L392" s="94"/>
    </row>
    <row r="393" spans="11:12" ht="12.75">
      <c r="K393" s="94"/>
      <c r="L393" s="94"/>
    </row>
    <row r="394" spans="11:12" ht="12.75">
      <c r="K394" s="94"/>
      <c r="L394" s="94"/>
    </row>
    <row r="395" spans="11:12" ht="12.75">
      <c r="K395" s="94"/>
      <c r="L395" s="94"/>
    </row>
  </sheetData>
  <sheetProtection/>
  <mergeCells count="379">
    <mergeCell ref="A342:A344"/>
    <mergeCell ref="B342:B344"/>
    <mergeCell ref="J342:J344"/>
    <mergeCell ref="C348:G348"/>
    <mergeCell ref="E107:F107"/>
    <mergeCell ref="I342:I344"/>
    <mergeCell ref="C338:G338"/>
    <mergeCell ref="C347:G347"/>
    <mergeCell ref="H342:H344"/>
    <mergeCell ref="C342:G344"/>
    <mergeCell ref="B386:D386"/>
    <mergeCell ref="C349:G349"/>
    <mergeCell ref="C364:G364"/>
    <mergeCell ref="C365:G365"/>
    <mergeCell ref="B382:D382"/>
    <mergeCell ref="B385:D385"/>
    <mergeCell ref="C369:G369"/>
    <mergeCell ref="D378:G378"/>
    <mergeCell ref="D379:G379"/>
    <mergeCell ref="D361:G361"/>
    <mergeCell ref="B383:D383"/>
    <mergeCell ref="C370:G370"/>
    <mergeCell ref="D372:G372"/>
    <mergeCell ref="D373:G373"/>
    <mergeCell ref="D376:G376"/>
    <mergeCell ref="D377:G377"/>
    <mergeCell ref="D374:G374"/>
    <mergeCell ref="D375:G375"/>
    <mergeCell ref="D350:G350"/>
    <mergeCell ref="D362:G362"/>
    <mergeCell ref="C371:G371"/>
    <mergeCell ref="D366:G366"/>
    <mergeCell ref="D351:G351"/>
    <mergeCell ref="D352:G352"/>
    <mergeCell ref="A1:I1"/>
    <mergeCell ref="B5:H5"/>
    <mergeCell ref="B6:H6"/>
    <mergeCell ref="B3:D3"/>
    <mergeCell ref="G3:H3"/>
    <mergeCell ref="E147:F147"/>
    <mergeCell ref="E138:F138"/>
    <mergeCell ref="E139:F139"/>
    <mergeCell ref="E140:F140"/>
    <mergeCell ref="E112:F112"/>
    <mergeCell ref="A9:J9"/>
    <mergeCell ref="A11:A13"/>
    <mergeCell ref="C11:G13"/>
    <mergeCell ref="B11:B13"/>
    <mergeCell ref="I11:I13"/>
    <mergeCell ref="A340:J340"/>
    <mergeCell ref="C106:G106"/>
    <mergeCell ref="H101:H103"/>
    <mergeCell ref="B101:B103"/>
    <mergeCell ref="E108:F108"/>
    <mergeCell ref="E109:F109"/>
    <mergeCell ref="E110:F110"/>
    <mergeCell ref="E111:F111"/>
    <mergeCell ref="E125:F125"/>
    <mergeCell ref="A99:J99"/>
    <mergeCell ref="E134:F134"/>
    <mergeCell ref="J101:J103"/>
    <mergeCell ref="I101:I103"/>
    <mergeCell ref="A101:A103"/>
    <mergeCell ref="C105:G105"/>
    <mergeCell ref="C101:G103"/>
    <mergeCell ref="C104:G104"/>
    <mergeCell ref="E132:F132"/>
    <mergeCell ref="C15:G15"/>
    <mergeCell ref="C16:G16"/>
    <mergeCell ref="J11:J13"/>
    <mergeCell ref="H11:H13"/>
    <mergeCell ref="C14:G14"/>
    <mergeCell ref="E137:F137"/>
    <mergeCell ref="E128:F128"/>
    <mergeCell ref="E129:F129"/>
    <mergeCell ref="E130:F130"/>
    <mergeCell ref="E131:F131"/>
    <mergeCell ref="D367:G367"/>
    <mergeCell ref="D359:G359"/>
    <mergeCell ref="E113:F113"/>
    <mergeCell ref="E114:F114"/>
    <mergeCell ref="E115:F115"/>
    <mergeCell ref="E116:F116"/>
    <mergeCell ref="E117:F117"/>
    <mergeCell ref="E123:F123"/>
    <mergeCell ref="E124:F124"/>
    <mergeCell ref="E126:F126"/>
    <mergeCell ref="E133:F133"/>
    <mergeCell ref="E135:F135"/>
    <mergeCell ref="E136:F136"/>
    <mergeCell ref="E127:F127"/>
    <mergeCell ref="E118:F118"/>
    <mergeCell ref="E119:F119"/>
    <mergeCell ref="E120:F120"/>
    <mergeCell ref="E121:F121"/>
    <mergeCell ref="E122:F122"/>
    <mergeCell ref="C345:G345"/>
    <mergeCell ref="C346:G346"/>
    <mergeCell ref="D353:G353"/>
    <mergeCell ref="E141:F141"/>
    <mergeCell ref="E142:F142"/>
    <mergeCell ref="E143:F143"/>
    <mergeCell ref="E144:F144"/>
    <mergeCell ref="E145:F145"/>
    <mergeCell ref="E154:F154"/>
    <mergeCell ref="E155:F155"/>
    <mergeCell ref="E156:F156"/>
    <mergeCell ref="D360:G360"/>
    <mergeCell ref="D354:G354"/>
    <mergeCell ref="D355:G355"/>
    <mergeCell ref="D356:G356"/>
    <mergeCell ref="D357:G357"/>
    <mergeCell ref="D358:G358"/>
    <mergeCell ref="E162:F162"/>
    <mergeCell ref="E146:F146"/>
    <mergeCell ref="E157:F157"/>
    <mergeCell ref="E148:F148"/>
    <mergeCell ref="E149:F149"/>
    <mergeCell ref="E176:F176"/>
    <mergeCell ref="E167:F16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66:F166"/>
    <mergeCell ref="E163:F163"/>
    <mergeCell ref="E164:F164"/>
    <mergeCell ref="E165:F165"/>
    <mergeCell ref="E186:F186"/>
    <mergeCell ref="E177:F17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96:F196"/>
    <mergeCell ref="E187:F18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206:F206"/>
    <mergeCell ref="E197:F19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216:F216"/>
    <mergeCell ref="E207:F20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26:F226"/>
    <mergeCell ref="E217:F21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36:F236"/>
    <mergeCell ref="E227:F22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46:F246"/>
    <mergeCell ref="E237:F23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56:F256"/>
    <mergeCell ref="E247:F24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66:F266"/>
    <mergeCell ref="E257:F25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76:F276"/>
    <mergeCell ref="E267:F26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86:F286"/>
    <mergeCell ref="E277:F27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96:F296"/>
    <mergeCell ref="E287:F287"/>
    <mergeCell ref="E278:F278"/>
    <mergeCell ref="E279:F279"/>
    <mergeCell ref="E280:F280"/>
    <mergeCell ref="E281:F281"/>
    <mergeCell ref="E282:F282"/>
    <mergeCell ref="E291:F291"/>
    <mergeCell ref="E331:F331"/>
    <mergeCell ref="E307:F307"/>
    <mergeCell ref="E298:F298"/>
    <mergeCell ref="E299:F299"/>
    <mergeCell ref="E300:F300"/>
    <mergeCell ref="E283:F283"/>
    <mergeCell ref="E284:F284"/>
    <mergeCell ref="E285:F285"/>
    <mergeCell ref="E292:F292"/>
    <mergeCell ref="E293:F293"/>
    <mergeCell ref="E294:F294"/>
    <mergeCell ref="D36:G36"/>
    <mergeCell ref="D37:G37"/>
    <mergeCell ref="D38:G38"/>
    <mergeCell ref="D39:G39"/>
    <mergeCell ref="E318:F318"/>
    <mergeCell ref="E319:F319"/>
    <mergeCell ref="E317:F317"/>
    <mergeCell ref="E308:F308"/>
    <mergeCell ref="D40:G40"/>
    <mergeCell ref="D41:G41"/>
    <mergeCell ref="D42:G42"/>
    <mergeCell ref="D43:G43"/>
    <mergeCell ref="D44:G44"/>
    <mergeCell ref="D64:G64"/>
    <mergeCell ref="D55:G55"/>
    <mergeCell ref="D46:G46"/>
    <mergeCell ref="D47:G47"/>
    <mergeCell ref="D48:G48"/>
    <mergeCell ref="E316:F316"/>
    <mergeCell ref="E311:F311"/>
    <mergeCell ref="E312:F312"/>
    <mergeCell ref="E313:F313"/>
    <mergeCell ref="E314:F314"/>
    <mergeCell ref="E301:F301"/>
    <mergeCell ref="D45:G45"/>
    <mergeCell ref="E324:F324"/>
    <mergeCell ref="E325:F325"/>
    <mergeCell ref="E326:F326"/>
    <mergeCell ref="E327:F327"/>
    <mergeCell ref="E333:F333"/>
    <mergeCell ref="E334:F334"/>
    <mergeCell ref="E332:F332"/>
    <mergeCell ref="E297:F297"/>
    <mergeCell ref="E330:F330"/>
    <mergeCell ref="E320:F320"/>
    <mergeCell ref="E321:F321"/>
    <mergeCell ref="E302:F302"/>
    <mergeCell ref="E303:F303"/>
    <mergeCell ref="E304:F304"/>
    <mergeCell ref="E305:F305"/>
    <mergeCell ref="E315:F315"/>
    <mergeCell ref="E310:F310"/>
    <mergeCell ref="E306:F306"/>
    <mergeCell ref="E309:F309"/>
    <mergeCell ref="E295:F295"/>
    <mergeCell ref="E288:F288"/>
    <mergeCell ref="E289:F289"/>
    <mergeCell ref="E290:F290"/>
    <mergeCell ref="E335:F335"/>
    <mergeCell ref="D17:G17"/>
    <mergeCell ref="D18:G18"/>
    <mergeCell ref="D19:G19"/>
    <mergeCell ref="D20:G20"/>
    <mergeCell ref="D21:G21"/>
    <mergeCell ref="D22:G22"/>
    <mergeCell ref="D23:G23"/>
    <mergeCell ref="E322:F322"/>
    <mergeCell ref="D35:G35"/>
    <mergeCell ref="D30:G30"/>
    <mergeCell ref="D24:G24"/>
    <mergeCell ref="D25:G25"/>
    <mergeCell ref="D26:G26"/>
    <mergeCell ref="D27:G27"/>
    <mergeCell ref="D28:G28"/>
    <mergeCell ref="D29:G29"/>
    <mergeCell ref="D31:G31"/>
    <mergeCell ref="D32:G32"/>
    <mergeCell ref="D33:G33"/>
    <mergeCell ref="D34:G34"/>
    <mergeCell ref="E328:F328"/>
    <mergeCell ref="E329:F329"/>
    <mergeCell ref="E323:F323"/>
    <mergeCell ref="D49:G49"/>
    <mergeCell ref="D50:G50"/>
    <mergeCell ref="D51:G51"/>
    <mergeCell ref="D52:G52"/>
    <mergeCell ref="D74:G74"/>
    <mergeCell ref="D65:G65"/>
    <mergeCell ref="D66:G66"/>
    <mergeCell ref="D67:G67"/>
    <mergeCell ref="D68:G68"/>
    <mergeCell ref="D69:G69"/>
    <mergeCell ref="D53:G53"/>
    <mergeCell ref="D54:G54"/>
    <mergeCell ref="D56:G56"/>
    <mergeCell ref="D57:G57"/>
    <mergeCell ref="D58:G58"/>
    <mergeCell ref="D59:G59"/>
    <mergeCell ref="D84:G84"/>
    <mergeCell ref="D75:G75"/>
    <mergeCell ref="D76:G76"/>
    <mergeCell ref="D77:G77"/>
    <mergeCell ref="D78:G78"/>
    <mergeCell ref="D79:G79"/>
    <mergeCell ref="D70:G70"/>
    <mergeCell ref="D71:G71"/>
    <mergeCell ref="D72:G72"/>
    <mergeCell ref="D73:G73"/>
    <mergeCell ref="D60:G60"/>
    <mergeCell ref="D61:G61"/>
    <mergeCell ref="D62:G62"/>
    <mergeCell ref="D63:G63"/>
    <mergeCell ref="D96:G96"/>
    <mergeCell ref="D90:G90"/>
    <mergeCell ref="D91:G91"/>
    <mergeCell ref="D92:G92"/>
    <mergeCell ref="D93:G93"/>
    <mergeCell ref="D94:G94"/>
    <mergeCell ref="D95:G95"/>
    <mergeCell ref="D80:G80"/>
    <mergeCell ref="D81:G81"/>
    <mergeCell ref="D82:G82"/>
    <mergeCell ref="D83:G83"/>
    <mergeCell ref="D89:G89"/>
    <mergeCell ref="D85:G85"/>
    <mergeCell ref="D86:G86"/>
    <mergeCell ref="D87:G87"/>
    <mergeCell ref="D88:G88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97" max="255" man="1"/>
    <brk id="3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master</cp:lastModifiedBy>
  <dcterms:created xsi:type="dcterms:W3CDTF">2009-02-13T09:10:05Z</dcterms:created>
  <dcterms:modified xsi:type="dcterms:W3CDTF">2019-01-21T08:17:45Z</dcterms:modified>
  <cp:category/>
  <cp:version/>
  <cp:contentType/>
  <cp:contentStatus/>
</cp:coreProperties>
</file>