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1042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<sst xmlns="http://schemas.openxmlformats.org/spreadsheetml/2006/main" count="2491" uniqueCount="753">
  <si>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</si>
  <si>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</si>
  <si>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</si>
  <si>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</si>
  <si>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</si>
  <si>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</si>
  <si>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</si>
  <si>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</si>
  <si>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</si>
  <si>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</si>
  <si>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</si>
  <si>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</si>
  <si>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</si>
  <si>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</si>
  <si>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</si>
  <si>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</si>
  <si>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</si>
  <si>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</si>
  <si>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</si>
  <si>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</si>
  <si>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</si>
  <si>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</si>
  <si>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</si>
  <si>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</si>
  <si>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</si>
  <si>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</si>
  <si>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</si>
  <si>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</si>
  <si>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</si>
  <si>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</si>
  <si>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</si>
  <si>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</si>
  <si>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</si>
  <si>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</si>
  <si>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</si>
  <si>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</si>
  <si>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</si>
  <si>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</si>
  <si>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</si>
  <si>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</si>
  <si>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</si>
  <si>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</si>
  <si>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</si>
  <si>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</si>
  <si>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</si>
  <si>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</si>
  <si>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</si>
  <si>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</si>
  <si>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</si>
  <si>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</si>
  <si>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</si>
  <si>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</si>
  <si>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</si>
  <si>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</si>
  <si>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</si>
  <si>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</si>
  <si>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</si>
  <si>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</si>
  <si>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</si>
  <si>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</si>
  <si>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Пестовского муниципального района</t>
  </si>
  <si>
    <t>01 августа 2017 г.</t>
  </si>
  <si>
    <t>Комитет финансов Администрации Пестовского муниципального района (ПБС)</t>
  </si>
  <si>
    <t>МЕСЯЦ</t>
  </si>
  <si>
    <t>3</t>
  </si>
  <si>
    <t>01.08.2017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</si>
  <si>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</si>
  <si>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</si>
  <si>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</si>
  <si>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</si>
  <si>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</si>
  <si>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</si>
  <si>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</si>
  <si>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</si>
  <si>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</si>
  <si>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</si>
  <si>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муниципальных районов</t>
  </si>
  <si>
    <t>01050201050000610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</si>
  <si>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</si>
  <si>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</si>
  <si>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</si>
  <si>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</si>
  <si>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</si>
  <si>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</si>
  <si>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</si>
  <si>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</si>
  <si>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</si>
  <si>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01050201050000510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</si>
  <si>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</si>
  <si>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</si>
  <si>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</si>
  <si>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</si>
  <si>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</si>
  <si>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</si>
  <si>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</si>
  <si>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</si>
  <si>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</si>
  <si>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</si>
  <si>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</si>
  <si>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</si>
  <si>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i2_00001020000000000800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</si>
  <si>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</si>
  <si>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</si>
  <si>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</si>
  <si>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</si>
  <si>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</si>
  <si>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</si>
  <si>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</si>
  <si>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</si>
  <si>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</si>
  <si>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</si>
  <si>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</si>
  <si>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</si>
  <si>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</si>
  <si>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</si>
  <si>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01030100050000810</t>
  </si>
  <si>
    <t>Иные источники внутреннего финансирования дефицитов бюджетов</t>
  </si>
  <si>
    <t>01060000000000000</t>
  </si>
  <si>
    <t>i2_00001060000000000000</t>
  </si>
  <si>
    <t>Бюджетные кредиты, предоставленные внутри страны в валюте Российской Федерации</t>
  </si>
  <si>
    <t>01060500000000000</t>
  </si>
  <si>
    <t>i2_00001060500000000000</t>
  </si>
  <si>
    <t>Возврат бюджетных кредитов, предоставленных внутри страны в валюте Российской Федерации</t>
  </si>
  <si>
    <t>01060500000000600</t>
  </si>
  <si>
    <t>i2_00001060500000000600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</si>
  <si>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</si>
  <si>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01060502000000600</t>
  </si>
  <si>
    <t>i2_00001060502000000600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</si>
  <si>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</si>
  <si>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01060502050000640</t>
  </si>
  <si>
    <t>ОБЩЕГОСУДАРСТВЕННЫЕ ВОПРОСЫ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</si>
  <si>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</si>
  <si>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</si>
  <si>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</si>
  <si>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</si>
  <si>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</si>
  <si>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</si>
  <si>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i6_00001020000000000100</t>
  </si>
  <si>
    <t>100</t>
  </si>
  <si>
    <t>Расходы на выплаты персоналу государственных (муниципальных) органов</t>
  </si>
  <si>
    <t>i6_00001020000000000120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</si>
  <si>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</si>
  <si>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</si>
  <si>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</si>
  <si>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</si>
  <si>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</si>
  <si>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</si>
  <si>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</si>
  <si>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</si>
  <si>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i3_00001030000000000000</t>
  </si>
  <si>
    <t>0103</t>
  </si>
  <si>
    <t>i6_00001030000000000100</t>
  </si>
  <si>
    <t>i6_00001030000000000120</t>
  </si>
  <si>
    <t>Закупка товаров, работ и услуг для обеспечения государственных (муниципальных) нужд</t>
  </si>
  <si>
    <t>i6_00001030000000000200</t>
  </si>
  <si>
    <t>Иные закупки товаров, работ и услуг для обеспечения государственных (муниципальных) нужд</t>
  </si>
  <si>
    <t>i6_00001030000000000240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</si>
  <si>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</si>
  <si>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</si>
  <si>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</si>
  <si>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</si>
  <si>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i6_00001030000000000800</t>
  </si>
  <si>
    <t>800</t>
  </si>
  <si>
    <t>Уплата налогов, сборов и иных платежей</t>
  </si>
  <si>
    <t>i6_00001030000000000850</t>
  </si>
  <si>
    <t>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</si>
  <si>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</si>
  <si>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</si>
  <si>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</si>
  <si>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</si>
  <si>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</si>
  <si>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i6_00001040000000000100</t>
  </si>
  <si>
    <t>i6_00001040000000000120</t>
  </si>
  <si>
    <t>i6_00001040000000000200</t>
  </si>
  <si>
    <t>i6_00001040000000000240</t>
  </si>
  <si>
    <t>i6_00001040000000000800</t>
  </si>
  <si>
    <t>Исполнение судебных актов</t>
  </si>
  <si>
    <t>i6_00001040000000000830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</si>
  <si>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</si>
  <si>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</si>
  <si>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</si>
  <si>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i6_00001040000000000850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</si>
  <si>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</si>
  <si>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</si>
  <si>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</si>
  <si>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</si>
  <si>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</si>
  <si>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</si>
  <si>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</si>
  <si>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i6_00001060000000000100</t>
  </si>
  <si>
    <t>i6_00001060000000000120</t>
  </si>
  <si>
    <t>i6_00001060000000000200</t>
  </si>
  <si>
    <t>i6_00001060000000000240</t>
  </si>
  <si>
    <t>i6_00001060000000000800</t>
  </si>
  <si>
    <t>i6_00001060000000000850</t>
  </si>
  <si>
    <t>Резервные фонды</t>
  </si>
  <si>
    <t>i3_00001110000000000000</t>
  </si>
  <si>
    <t>0111</t>
  </si>
  <si>
    <t>i6_00001110000000000800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</si>
  <si>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</si>
  <si>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</si>
  <si>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</si>
  <si>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</si>
  <si>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</si>
  <si>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i6_00001130000000000100</t>
  </si>
  <si>
    <t>i6_00001130000000000120</t>
  </si>
  <si>
    <t>i6_00001130000000000200</t>
  </si>
  <si>
    <t>i6_00001130000000000240</t>
  </si>
  <si>
    <t>Межбюджетные трансферты</t>
  </si>
  <si>
    <t>i6_00001130000000000500</t>
  </si>
  <si>
    <t>Субвенции</t>
  </si>
  <si>
    <t>530</t>
  </si>
  <si>
    <t>i6_00001130000000000800</t>
  </si>
  <si>
    <t>i6_00001130000000000850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</si>
  <si>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</si>
  <si>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</si>
  <si>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</si>
  <si>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</si>
  <si>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</si>
  <si>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</si>
  <si>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i6_00002030000000000500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</si>
  <si>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</si>
  <si>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</si>
  <si>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</si>
  <si>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</si>
  <si>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i3_00003090000000000000</t>
  </si>
  <si>
    <t>0309</t>
  </si>
  <si>
    <t>i6_00003090000000000100</t>
  </si>
  <si>
    <t>i6_00003090000000000120</t>
  </si>
  <si>
    <t>i6_00003090000000000200</t>
  </si>
  <si>
    <t>i6_00003090000000000240</t>
  </si>
  <si>
    <t>НАЦИОНАЛЬНАЯ ЭКОНОМИКА</t>
  </si>
  <si>
    <t>i2_00004000000000000000</t>
  </si>
  <si>
    <t>0400</t>
  </si>
  <si>
    <t>Сельское хозяйство и рыболовство</t>
  </si>
  <si>
    <t>i3_00004050000000000000</t>
  </si>
  <si>
    <t>0405</t>
  </si>
  <si>
    <t>i6_00004050000000000200</t>
  </si>
  <si>
    <t>i6_00004050000000000240</t>
  </si>
  <si>
    <t>Дорожное хозяйство (дорожные фонды)</t>
  </si>
  <si>
    <t>i3_00004090000000000000</t>
  </si>
  <si>
    <t>0409</t>
  </si>
  <si>
    <t>i6_00004090000000000200</t>
  </si>
  <si>
    <t>i6_00004090000000000240</t>
  </si>
  <si>
    <t>i6_00004090000000000500</t>
  </si>
  <si>
    <t>Иные межбюджетные трансферты</t>
  </si>
  <si>
    <t>540</t>
  </si>
  <si>
    <t>Другие вопросы в области национальной экономики</t>
  </si>
  <si>
    <t>i3_00004120000000000000</t>
  </si>
  <si>
    <t>0412</t>
  </si>
  <si>
    <t>i6_00004120000000000200</t>
  </si>
  <si>
    <t>i6_00004120000000000240</t>
  </si>
  <si>
    <t>i6_00004120000000000800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</si>
  <si>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</si>
  <si>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i6_00004120000000000810</t>
  </si>
  <si>
    <t>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</si>
  <si>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</si>
  <si>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</si>
  <si>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</si>
  <si>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</si>
  <si>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</si>
  <si>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</si>
  <si>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</si>
  <si>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</si>
  <si>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i6_00005010000000000200</t>
  </si>
  <si>
    <t>i6_00005010000000000240</t>
  </si>
  <si>
    <t>Коммунальное хозяйство</t>
  </si>
  <si>
    <t>i3_00005020000000000000</t>
  </si>
  <si>
    <t>0502</t>
  </si>
  <si>
    <t>i6_00005020000000000200</t>
  </si>
  <si>
    <t>i6_00005020000000000240</t>
  </si>
  <si>
    <t>Благоустройство</t>
  </si>
  <si>
    <t>i3_00005030000000000000</t>
  </si>
  <si>
    <t>0503</t>
  </si>
  <si>
    <t>i6_00005030000000000200</t>
  </si>
  <si>
    <t>i6_00005030000000000240</t>
  </si>
  <si>
    <t>Другие вопросы в области жилищно-коммунального хозяйства</t>
  </si>
  <si>
    <t>i3_00005050000000000000</t>
  </si>
  <si>
    <t>0505</t>
  </si>
  <si>
    <t>Предоставление субсидий бюджетным, автономным учреждениям и иным некоммерческим организациям</t>
  </si>
  <si>
    <t>i6_00005050000000000600</t>
  </si>
  <si>
    <t>600</t>
  </si>
  <si>
    <t>Субсидии бюджетным учреждениям</t>
  </si>
  <si>
    <t>i6_00005050000000000610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</si>
  <si>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</si>
  <si>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</si>
  <si>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</si>
  <si>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ОБРАЗОВАНИЕ</t>
  </si>
  <si>
    <t>i2_00007000000000000000</t>
  </si>
  <si>
    <t>0700</t>
  </si>
  <si>
    <t>Дошкольное образование</t>
  </si>
  <si>
    <t>i3_00007010000000000000</t>
  </si>
  <si>
    <t>0701</t>
  </si>
  <si>
    <t>Социальное обеспечение и иные выплаты населению</t>
  </si>
  <si>
    <t>i6_00007010000000000300</t>
  </si>
  <si>
    <t>300</t>
  </si>
  <si>
    <t>Социальные выплаты гражданам, кроме публичных нормативных социальных выплат</t>
  </si>
  <si>
    <t>i6_00007010000000000320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</si>
  <si>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</si>
  <si>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</si>
  <si>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</si>
  <si>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</si>
  <si>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</si>
  <si>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i6_00007010000000000600</t>
  </si>
  <si>
    <t>i6_00007010000000000610</t>
  </si>
  <si>
    <t>Субсидии автономным учреждениям</t>
  </si>
  <si>
    <t>i6_00007010000000000620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</si>
  <si>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</si>
  <si>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</si>
  <si>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</si>
  <si>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</si>
  <si>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</si>
  <si>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i3_00007020000000000000</t>
  </si>
  <si>
    <t>0702</t>
  </si>
  <si>
    <t>i6_00007020000000000300</t>
  </si>
  <si>
    <t>i6_00007020000000000320</t>
  </si>
  <si>
    <t>i6_00007020000000000600</t>
  </si>
  <si>
    <t>i6_00007020000000000610</t>
  </si>
  <si>
    <t>Субсидии бюджетным учреждениям на иные цели</t>
  </si>
  <si>
    <t>612</t>
  </si>
  <si>
    <t>i6_00007020000000000620</t>
  </si>
  <si>
    <t>Дополнительное образование детей</t>
  </si>
  <si>
    <t>i3_00007030000000000000</t>
  </si>
  <si>
    <t>0703</t>
  </si>
  <si>
    <t>i6_00007030000000000600</t>
  </si>
  <si>
    <t>i6_00007030000000000610</t>
  </si>
  <si>
    <t>i6_00007030000000000620</t>
  </si>
  <si>
    <t>Молодежная политика</t>
  </si>
  <si>
    <t>i3_00007070000000000000</t>
  </si>
  <si>
    <t>0707</t>
  </si>
  <si>
    <t>i6_00007070000000000200</t>
  </si>
  <si>
    <t>i6_00007070000000000240</t>
  </si>
  <si>
    <t>i6_00007070000000000300</t>
  </si>
  <si>
    <t>i6_00007070000000000320</t>
  </si>
  <si>
    <t>i6_00007070000000000600</t>
  </si>
  <si>
    <t>i6_00007070000000000610</t>
  </si>
  <si>
    <t>i6_00007070000000000620</t>
  </si>
  <si>
    <t>Другие вопросы в области образования</t>
  </si>
  <si>
    <t>i3_00007090000000000000</t>
  </si>
  <si>
    <t>0709</t>
  </si>
  <si>
    <t>i6_00007090000000000100</t>
  </si>
  <si>
    <t>Расходы на выплаты персоналу казенных учреждений</t>
  </si>
  <si>
    <t>i6_00007090000000000110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</si>
  <si>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</si>
  <si>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</si>
  <si>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</si>
  <si>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</si>
  <si>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</si>
  <si>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</si>
  <si>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</si>
  <si>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i6_00007090000000000120</t>
  </si>
  <si>
    <t>i6_00007090000000000200</t>
  </si>
  <si>
    <t>i6_00007090000000000240</t>
  </si>
  <si>
    <t>i6_00007090000000000800</t>
  </si>
  <si>
    <t>i6_00007090000000000850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</si>
  <si>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</si>
  <si>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</si>
  <si>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</si>
  <si>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</si>
  <si>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</si>
  <si>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</si>
  <si>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i6_00008010000000000200</t>
  </si>
  <si>
    <t>i6_00008010000000000240</t>
  </si>
  <si>
    <t>i6_00008010000000000600</t>
  </si>
  <si>
    <t>i6_00008010000000000610</t>
  </si>
  <si>
    <t>i6_00008010000000000620</t>
  </si>
  <si>
    <t>Другие вопросы в области культуры, кинематографии</t>
  </si>
  <si>
    <t>i3_00008040000000000000</t>
  </si>
  <si>
    <t>0804</t>
  </si>
  <si>
    <t>i6_00008040000000000100</t>
  </si>
  <si>
    <t>i6_00008040000000000110</t>
  </si>
  <si>
    <t>i6_00008040000000000120</t>
  </si>
  <si>
    <t>i6_00008040000000000200</t>
  </si>
  <si>
    <t>i6_00008040000000000240</t>
  </si>
  <si>
    <t>i6_00008040000000000800</t>
  </si>
  <si>
    <t>i6_00008040000000000830</t>
  </si>
  <si>
    <t>i6_00008040000000000850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</si>
  <si>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</si>
  <si>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</si>
  <si>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</si>
  <si>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</si>
  <si>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</si>
  <si>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</si>
  <si>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i6_00010010000000000200</t>
  </si>
  <si>
    <t>i6_00010010000000000240</t>
  </si>
  <si>
    <t>i6_00010010000000000300</t>
  </si>
  <si>
    <t>Публичные нормативные социальные выплаты гражданам</t>
  </si>
  <si>
    <t>i6_00010010000000000310</t>
  </si>
  <si>
    <t>310</t>
  </si>
  <si>
    <t>Иные пенсии, социальные доплаты к пенсиям</t>
  </si>
  <si>
    <t>312</t>
  </si>
  <si>
    <t>Социальное обеспечение населения</t>
  </si>
  <si>
    <t>i3_00010030000000000000</t>
  </si>
  <si>
    <t>1003</t>
  </si>
  <si>
    <t>i6_00010030000000000200</t>
  </si>
  <si>
    <t>i6_00010030000000000240</t>
  </si>
  <si>
    <t>i6_00010030000000000300</t>
  </si>
  <si>
    <t>i6_00010030000000000310</t>
  </si>
  <si>
    <t>Пособия, компенсации, меры социальной поддержки по публичным нормативным обязательствам</t>
  </si>
  <si>
    <t>313</t>
  </si>
  <si>
    <t>i6_00010030000000000320</t>
  </si>
  <si>
    <t>Субсидии гражданам на приобретение жилья</t>
  </si>
  <si>
    <t>322</t>
  </si>
  <si>
    <t>Охрана семьи и детства</t>
  </si>
  <si>
    <t>i3_00010040000000000000</t>
  </si>
  <si>
    <t>1004</t>
  </si>
  <si>
    <t>i6_00010040000000000200</t>
  </si>
  <si>
    <t>i6_00010040000000000240</t>
  </si>
  <si>
    <t>i6_00010040000000000300</t>
  </si>
  <si>
    <t>i6_00010040000000000310</t>
  </si>
  <si>
    <t>i6_00010040000000000320</t>
  </si>
  <si>
    <t>Капитальные вложения в объекты государственной (муниципальной) собственности</t>
  </si>
  <si>
    <t>i6_00010040000000000400</t>
  </si>
  <si>
    <t>400</t>
  </si>
  <si>
    <t>Бюджетные инвестиции</t>
  </si>
  <si>
    <t>i6_00010040000000000410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</si>
  <si>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</si>
  <si>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</si>
  <si>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</si>
  <si>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</si>
  <si>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i3_00010060000000000000</t>
  </si>
  <si>
    <t>1006</t>
  </si>
  <si>
    <t>i6_00010060000000000200</t>
  </si>
  <si>
    <t>i6_00010060000000000240</t>
  </si>
  <si>
    <t>i6_00010060000000000600</t>
  </si>
  <si>
    <t>i6_00010060000000000610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</si>
  <si>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</si>
  <si>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</si>
  <si>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</si>
  <si>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</si>
  <si>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</si>
  <si>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</si>
  <si>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i6_00011010000000000100</t>
  </si>
  <si>
    <t>i6_00011010000000000120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</si>
  <si>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</si>
  <si>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</si>
  <si>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i6_00011010000000000200</t>
  </si>
  <si>
    <t>i6_00011010000000000240</t>
  </si>
  <si>
    <t>i6_00011010000000000600</t>
  </si>
  <si>
    <t>i6_00011010000000000610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</si>
  <si>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</si>
  <si>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</si>
  <si>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</si>
  <si>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</si>
  <si>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</si>
  <si>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</si>
  <si>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Обслуживание государственного (муниципального) долга</t>
  </si>
  <si>
    <t>i6_00013010000000000700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</si>
  <si>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</si>
  <si>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</si>
  <si>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</si>
  <si>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i2_00014000000000000000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</si>
  <si>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</si>
  <si>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</si>
  <si>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i3_00014010000000000000</t>
  </si>
  <si>
    <t>1401</t>
  </si>
  <si>
    <t>i6_00014010000000000500</t>
  </si>
  <si>
    <t>Дотации</t>
  </si>
  <si>
    <t>i6_00014010000000000510</t>
  </si>
  <si>
    <t>510</t>
  </si>
  <si>
    <t>Дотации на выравнивание бюджетной обеспеченности</t>
  </si>
  <si>
    <t>511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</si>
  <si>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</si>
  <si>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</si>
  <si>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</si>
  <si>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</si>
  <si>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</si>
  <si>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</si>
  <si>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</si>
  <si>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</si>
  <si>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</si>
  <si>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</si>
  <si>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</si>
  <si>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</si>
  <si>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</si>
  <si>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</si>
  <si>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</si>
  <si>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</si>
  <si>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</si>
  <si>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</si>
  <si>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</si>
  <si>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</si>
  <si>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</si>
  <si>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</si>
  <si>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</si>
  <si>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</si>
  <si>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</si>
  <si>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</si>
  <si>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</si>
  <si>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</si>
  <si>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</si>
  <si>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</si>
  <si>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</si>
  <si>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</si>
  <si>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</si>
  <si>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налог на вмененный доход для отдельных видов деятельности</t>
  </si>
  <si>
    <t>10502000020000110</t>
  </si>
  <si>
    <t>i2_00010502000020000110</t>
  </si>
  <si>
    <t>10502010020000110</t>
  </si>
  <si>
    <t>Единый сельскохозяйственный налог</t>
  </si>
  <si>
    <t>10503000010000110</t>
  </si>
  <si>
    <t>i2_00010503000010000110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</si>
  <si>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</si>
  <si>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</si>
  <si>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</si>
  <si>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i2_00010504000020000110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</si>
  <si>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</si>
  <si>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10504020020000110</t>
  </si>
  <si>
    <t>ГОСУДАРСТВЕННАЯ ПОШЛИНА</t>
  </si>
  <si>
    <t>10800000000000000</t>
  </si>
  <si>
    <t>i2_00010800000000000000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</si>
  <si>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</si>
  <si>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</si>
  <si>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i2_00010803000010000110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</si>
  <si>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</si>
  <si>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</si>
  <si>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</si>
  <si>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</si>
  <si>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i2_00010807000010000110</t>
  </si>
  <si>
    <t>Государственная пошлина за выдачу разрешения на установку рекламной конструкции</t>
  </si>
  <si>
    <t>10807150010000110</t>
  </si>
  <si>
    <t>ЗАДОЛЖЕННОСТЬ И ПЕРЕРАСЧЕТЫ ПО ОТМЕНЕННЫМ НАЛОГАМ, СБОРАМ И ИНЫМ ОБЯЗАТЕЛЬНЫМ ПЛАТЕЖАМ</t>
  </si>
  <si>
    <t>10900000000000000</t>
  </si>
  <si>
    <t>i2_00010900000000000000</t>
  </si>
  <si>
    <t>Налоги на имущество</t>
  </si>
  <si>
    <t>10904000000000110</t>
  </si>
  <si>
    <t>i2_00010904000000000110</t>
  </si>
  <si>
    <t>Земельный налог (по обязательствам, возникшим до 1 января 2006 года)</t>
  </si>
  <si>
    <t>10904050000000110</t>
  </si>
  <si>
    <t>i2_00010904050000000110</t>
  </si>
  <si>
    <t>Земельный налог (по обязательствам, возникшим до 1 января 2006 года), мобилизуемый на межселенных территориях</t>
  </si>
  <si>
    <t>10904053050000110</t>
  </si>
  <si>
    <t>Прочие налоги и сборы (по отмененным налогам и сборам субъектов Российской Федерации)</t>
  </si>
  <si>
    <t>10906000020000110</t>
  </si>
  <si>
    <t>i2_00010906000020000110</t>
  </si>
  <si>
    <t>Налог с продаж</t>
  </si>
  <si>
    <t>10906010020000110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</si>
  <si>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</si>
  <si>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</si>
  <si>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</si>
  <si>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</si>
  <si>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</si>
  <si>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</si>
  <si>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</si>
  <si>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</si>
  <si>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</si>
  <si>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</si>
  <si>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</si>
  <si>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</si>
  <si>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</si>
  <si>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</si>
  <si>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</si>
  <si>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</si>
  <si>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</si>
  <si>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</si>
  <si>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ПЛАТЕЖИ ПРИ ПОЛЬЗОВАНИИ ПРИРОДНЫМИ РЕСУРСАМИ</t>
  </si>
  <si>
    <t>11200000000000000</t>
  </si>
  <si>
    <t>i2_00011200000000000000</t>
  </si>
  <si>
    <t>Плата за негативное воздействие на окружающую среду</t>
  </si>
  <si>
    <t>11201000010000120</t>
  </si>
  <si>
    <t>i2_00011201000010000120</t>
  </si>
  <si>
    <t>Плата за выбросы загрязняющих веществ в атмосферный воздух стационарными объектами &lt;7&gt;</t>
  </si>
  <si>
    <t>11201010010000120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</si>
  <si>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</si>
  <si>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</si>
  <si>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</si>
  <si>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</si>
  <si>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ДОХОДЫ ОТ ОКАЗАНИЯ ПЛАТНЫХ УСЛУГ (РАБОТ)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</si>
  <si>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</si>
  <si>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</si>
  <si>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</si>
  <si>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</si>
  <si>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</si>
  <si>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</si>
  <si>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</si>
  <si>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</si>
  <si>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муниципальных районов</t>
  </si>
  <si>
    <t>11302995050000130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</si>
  <si>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</si>
  <si>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</si>
  <si>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</si>
  <si>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</si>
  <si>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</si>
  <si>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</si>
  <si>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</si>
  <si>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</si>
  <si>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i2_00011402050050000410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</si>
  <si>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</si>
  <si>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</si>
  <si>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</si>
  <si>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</si>
  <si>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</si>
  <si>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</si>
  <si>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</si>
  <si>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</si>
  <si>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</si>
  <si>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</si>
  <si>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</si>
  <si>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</si>
  <si>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</si>
  <si>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</si>
  <si>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</si>
  <si>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Денежные взыскания (штрафы) за нарушение законодательства о налогах и сборах</t>
  </si>
  <si>
    <t>11603000000000140</t>
  </si>
  <si>
    <t>i2_00011603000000000140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</si>
  <si>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</si>
  <si>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</si>
  <si>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</si>
  <si>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</si>
  <si>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</si>
  <si>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</si>
  <si>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</si>
  <si>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</si>
  <si>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t>i2_00011608000010000140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</si>
  <si>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</si>
  <si>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</si>
  <si>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</si>
  <si>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11621000000000140</t>
  </si>
  <si>
    <t>i2_00011621000000000140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</si>
  <si>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</si>
  <si>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</si>
  <si>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</si>
  <si>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</si>
  <si>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i2_00011625000000000140</t>
  </si>
  <si>
    <t>Денежные взыскания (штрафы) за нарушение законодательства в области охраны окружающей среды</t>
  </si>
  <si>
    <t>11625050010000140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</si>
  <si>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</si>
  <si>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</si>
  <si>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</si>
  <si>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</si>
  <si>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правонарушения в области дорожного движения</t>
  </si>
  <si>
    <t>11630000010000140</t>
  </si>
  <si>
    <t>i2_00011630000010000140</t>
  </si>
  <si>
    <t>Прочие денежные взыскания (штрафы) за правонарушения в области дорожного движения</t>
  </si>
  <si>
    <t>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</si>
  <si>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</si>
  <si>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</si>
  <si>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i2_00011633000000000140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</si>
  <si>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</si>
  <si>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11633050050000140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</si>
  <si>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</si>
  <si>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</si>
  <si>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</si>
  <si>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</si>
  <si>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</si>
  <si>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</si>
  <si>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</si>
  <si>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</si>
  <si>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</si>
  <si>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</si>
  <si>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</si>
  <si>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</si>
  <si>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</si>
  <si>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</si>
  <si>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</si>
  <si>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</si>
  <si>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20215001000000151</t>
  </si>
  <si>
    <t>i2_00020215001000000151</t>
  </si>
  <si>
    <t>Дотации бюджетам муниципальных районов на выравнивание бюджетной обеспеченности</t>
  </si>
  <si>
    <t>20215001050000151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</si>
  <si>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</si>
  <si>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</si>
  <si>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</si>
  <si>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Субсидии бюджетам на реализацию федеральных целевых программ</t>
  </si>
  <si>
    <t>20220051000000151</t>
  </si>
  <si>
    <t>i2_00020220051000000151</t>
  </si>
  <si>
    <t>Субсидии бюджетам муниципальных районов на реализацию федеральных целевых программ</t>
  </si>
  <si>
    <t>20220051050000151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</si>
  <si>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</si>
  <si>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20225097000000151</t>
  </si>
  <si>
    <t>i2_00020225097000000151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</si>
  <si>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</si>
  <si>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20225097050000151</t>
  </si>
  <si>
    <t>Субсидия бюджетам на поддержку отрасли культуры</t>
  </si>
  <si>
    <t>20225519000000151</t>
  </si>
  <si>
    <t>i2_00020225519000000151</t>
  </si>
  <si>
    <t>Субсидия бюджетам муниципальных районов на поддержку отрасли культуры</t>
  </si>
  <si>
    <t>20225519050000151</t>
  </si>
  <si>
    <t>Прочие субсидии</t>
  </si>
  <si>
    <t>20229999000000151</t>
  </si>
  <si>
    <t>i2_00020229999000000151</t>
  </si>
  <si>
    <t>Прочие субсидии бюджетам муниципальных районов</t>
  </si>
  <si>
    <t>20229999050000151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</si>
  <si>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</si>
  <si>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</si>
  <si>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</si>
  <si>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</si>
  <si>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20230013000000151</t>
  </si>
  <si>
    <t>i2_00020230013000000151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</si>
  <si>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</si>
  <si>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20230013050000151</t>
  </si>
  <si>
    <t>Субвенции бюджетам муниципальных образований на ежемесячное денежное вознаграждение за классное руководство</t>
  </si>
  <si>
    <t>20230021000000151</t>
  </si>
  <si>
    <t>i2_00020230021000000151</t>
  </si>
  <si>
    <t>Субвенции бюджетам муниципальных районов на ежемесячное денежное вознаграждение за классное руководство</t>
  </si>
  <si>
    <t>20230021050000151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</si>
  <si>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</si>
  <si>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</si>
  <si>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</si>
  <si>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</si>
  <si>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20230024050000151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</si>
  <si>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</si>
  <si>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20230027000000151</t>
  </si>
  <si>
    <t>i2_00020230027000000151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</si>
  <si>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</si>
  <si>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</si>
  <si>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</si>
  <si>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20230029000000151</t>
  </si>
  <si>
    <t>i2_00020230029000000151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</si>
  <si>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</si>
  <si>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</si>
  <si>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</si>
  <si>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20235082000000151</t>
  </si>
  <si>
    <t>i2_00020235082000000151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</si>
  <si>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</si>
  <si>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</si>
  <si>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</si>
  <si>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</si>
  <si>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</si>
  <si>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</si>
  <si>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20235118050000151</t>
  </si>
  <si>
    <t>Субвенции бюджетам на оплату жилищно-коммунальных услуг отдельным категориям граждан</t>
  </si>
  <si>
    <t>20235250000000151</t>
  </si>
  <si>
    <t>i2_00020235250000000151</t>
  </si>
  <si>
    <t>Субвенции бюджетам муниципальных районов на оплату жилищно-коммунальных услуг отдельным категориям граждан</t>
  </si>
  <si>
    <t>20235250050000151</t>
  </si>
  <si>
    <t>Прочие субвенции</t>
  </si>
  <si>
    <t>20239999000000151</t>
  </si>
  <si>
    <t>i2_00020239999000000151</t>
  </si>
  <si>
    <t>Прочие субвенции бюджетам муниципальных районов</t>
  </si>
  <si>
    <t>20239999050000151</t>
  </si>
  <si>
    <t>20240000000000151</t>
  </si>
  <si>
    <t>i2_00020240000000000151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</si>
  <si>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</si>
  <si>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20240014000000151</t>
  </si>
  <si>
    <t>i2_00020240014000000151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</si>
  <si>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</si>
  <si>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20240014050000151</t>
  </si>
  <si>
    <t>Прочие межбюджетные трансферты, передаваемые бюджетам</t>
  </si>
  <si>
    <t>20249999000000151</t>
  </si>
  <si>
    <t>i2_00020249999000000151</t>
  </si>
  <si>
    <t>Прочие межбюджетные трансферты, передаваемые бюджетам муниципальных районов</t>
  </si>
  <si>
    <t>20249999050000151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</si>
  <si>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</si>
  <si>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</si>
  <si>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</si>
  <si>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</si>
  <si>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21900000050000151</t>
  </si>
  <si>
    <t>i2_00021900000050000151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</si>
  <si>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</si>
  <si>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21960010050000151</t>
  </si>
  <si>
    <t>И.Ю. Лазарец</t>
  </si>
  <si>
    <t>В.Н. Зорина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</si>
</sst>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right" wrapText="1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54" xfId="0" applyNumberFormat="1" applyFont="1" applyFill="1" applyBorder="1" applyAlignment="1">
      <alignment horizontal="center" wrapText="1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8" borderId="55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14" fontId="3" fillId="0" borderId="0" xfId="0" applyNumberFormat="1" applyFont="1" applyAlignment="1">
      <alignment horizontal="left"/>
    </xf>
    <xf numFmtId="43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9"/>
  <sheetViews>
    <sheetView tabSelected="1" zoomScalePageLayoutView="0" workbookViewId="0" topLeftCell="A434">
      <selection activeCell="H459" sqref="H459:I459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67" t="s">
        <v>35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64</v>
      </c>
      <c r="L2" s="4"/>
    </row>
    <row r="3" spans="1:12" ht="12.75">
      <c r="A3" s="32" t="s">
        <v>51</v>
      </c>
      <c r="B3" s="171" t="s">
        <v>61</v>
      </c>
      <c r="C3" s="171"/>
      <c r="D3" s="171"/>
      <c r="E3" s="22"/>
      <c r="F3" s="22"/>
      <c r="G3" s="172"/>
      <c r="H3" s="172"/>
      <c r="I3" s="32" t="s">
        <v>22</v>
      </c>
      <c r="J3" s="131">
        <v>42948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7"/>
      <c r="K4" s="22" t="s">
        <v>65</v>
      </c>
      <c r="L4" s="4"/>
    </row>
    <row r="5" spans="1:12" ht="12.75">
      <c r="A5" s="3" t="s">
        <v>36</v>
      </c>
      <c r="B5" s="169" t="s">
        <v>62</v>
      </c>
      <c r="C5" s="169"/>
      <c r="D5" s="169"/>
      <c r="E5" s="169"/>
      <c r="F5" s="169"/>
      <c r="G5" s="169"/>
      <c r="H5" s="169"/>
      <c r="I5" s="33" t="s">
        <v>30</v>
      </c>
      <c r="J5" s="88"/>
      <c r="K5" s="22"/>
      <c r="L5" s="4"/>
    </row>
    <row r="6" spans="1:12" ht="12.75">
      <c r="A6" s="3" t="s">
        <v>37</v>
      </c>
      <c r="B6" s="170" t="s">
        <v>60</v>
      </c>
      <c r="C6" s="170"/>
      <c r="D6" s="170"/>
      <c r="E6" s="170"/>
      <c r="F6" s="170"/>
      <c r="G6" s="170"/>
      <c r="H6" s="170"/>
      <c r="I6" s="33" t="s">
        <v>58</v>
      </c>
      <c r="J6" s="88"/>
      <c r="K6" s="22" t="s">
        <v>64</v>
      </c>
      <c r="L6" s="4"/>
    </row>
    <row r="7" spans="1:11" ht="12.75">
      <c r="A7" s="7" t="s">
        <v>59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/>
    </row>
    <row r="9" spans="1:11" ht="1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7" t="s">
        <v>63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1" ht="12.75" customHeight="1">
      <c r="A11" s="164" t="s">
        <v>38</v>
      </c>
      <c r="B11" s="164" t="s">
        <v>39</v>
      </c>
      <c r="C11" s="177" t="s">
        <v>40</v>
      </c>
      <c r="D11" s="178"/>
      <c r="E11" s="178"/>
      <c r="F11" s="178"/>
      <c r="G11" s="179"/>
      <c r="H11" s="164" t="s">
        <v>41</v>
      </c>
      <c r="I11" s="164" t="s">
        <v>23</v>
      </c>
      <c r="J11" s="164" t="s">
        <v>42</v>
      </c>
      <c r="K11" s="114"/>
    </row>
    <row r="12" spans="1:11" ht="12.75">
      <c r="A12" s="165"/>
      <c r="B12" s="165"/>
      <c r="C12" s="180"/>
      <c r="D12" s="181"/>
      <c r="E12" s="181"/>
      <c r="F12" s="181"/>
      <c r="G12" s="182"/>
      <c r="H12" s="165"/>
      <c r="I12" s="165"/>
      <c r="J12" s="165"/>
      <c r="K12" s="114"/>
    </row>
    <row r="13" spans="1:11" ht="12.75">
      <c r="A13" s="166"/>
      <c r="B13" s="166"/>
      <c r="C13" s="183"/>
      <c r="D13" s="184"/>
      <c r="E13" s="184"/>
      <c r="F13" s="184"/>
      <c r="G13" s="185"/>
      <c r="H13" s="166"/>
      <c r="I13" s="166"/>
      <c r="J13" s="166"/>
      <c r="K13" s="114"/>
    </row>
    <row r="14" spans="1:11" ht="13.5" thickBot="1">
      <c r="A14" s="70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5"/>
    </row>
    <row r="15" spans="1:10" ht="12.75">
      <c r="A15" s="71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519337440</v>
      </c>
      <c r="I15" s="52">
        <v>317939385.64</v>
      </c>
      <c r="J15" s="105">
        <v>202193959.54</v>
      </c>
    </row>
    <row r="16" spans="1:10" ht="12.75">
      <c r="A16" s="72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 ht="12.75">
      <c r="A17" s="100" t="s">
        <v>462</v>
      </c>
      <c r="B17" s="101" t="s">
        <v>6</v>
      </c>
      <c r="C17" s="102" t="s">
        <v>67</v>
      </c>
      <c r="D17" s="151" t="s">
        <v>463</v>
      </c>
      <c r="E17" s="152"/>
      <c r="F17" s="152"/>
      <c r="G17" s="153"/>
      <c r="H17" s="97">
        <v>180229500</v>
      </c>
      <c r="I17" s="103">
        <v>95648460.93</v>
      </c>
      <c r="J17" s="104">
        <v>85394164.81</v>
      </c>
      <c r="K17" s="119" t="str">
        <f aca="true" t="shared" si="0" ref="K17:K48">C17&amp;D17&amp;G17</f>
        <v>00010000000000000000</v>
      </c>
      <c r="L17" s="106" t="s">
        <v>378</v>
      </c>
    </row>
    <row r="18" spans="1:12" ht="12.75">
      <c r="A18" s="100" t="s">
        <v>464</v>
      </c>
      <c r="B18" s="101" t="s">
        <v>6</v>
      </c>
      <c r="C18" s="102" t="s">
        <v>67</v>
      </c>
      <c r="D18" s="151" t="s">
        <v>465</v>
      </c>
      <c r="E18" s="152"/>
      <c r="F18" s="152"/>
      <c r="G18" s="153"/>
      <c r="H18" s="97">
        <v>142986000</v>
      </c>
      <c r="I18" s="103">
        <v>76620176.44</v>
      </c>
      <c r="J18" s="104">
        <v>66365823.56</v>
      </c>
      <c r="K18" s="119" t="str">
        <f t="shared" si="0"/>
        <v>00010100000000000000</v>
      </c>
      <c r="L18" s="106" t="s">
        <v>466</v>
      </c>
    </row>
    <row r="19" spans="1:12" ht="12.75">
      <c r="A19" s="100" t="s">
        <v>467</v>
      </c>
      <c r="B19" s="101" t="s">
        <v>6</v>
      </c>
      <c r="C19" s="102" t="s">
        <v>67</v>
      </c>
      <c r="D19" s="151" t="s">
        <v>468</v>
      </c>
      <c r="E19" s="152"/>
      <c r="F19" s="152"/>
      <c r="G19" s="153"/>
      <c r="H19" s="97">
        <v>142986000</v>
      </c>
      <c r="I19" s="103">
        <v>76620176.44</v>
      </c>
      <c r="J19" s="104">
        <v>66365823.56</v>
      </c>
      <c r="K19" s="119" t="str">
        <f t="shared" si="0"/>
        <v>00010102000010000110</v>
      </c>
      <c r="L19" s="106" t="s">
        <v>469</v>
      </c>
    </row>
    <row r="20" spans="1:12" s="85" customFormat="1" ht="56.25">
      <c r="A20" s="80" t="s">
        <v>470</v>
      </c>
      <c r="B20" s="79" t="s">
        <v>6</v>
      </c>
      <c r="C20" s="122" t="s">
        <v>67</v>
      </c>
      <c r="D20" s="148" t="s">
        <v>471</v>
      </c>
      <c r="E20" s="149"/>
      <c r="F20" s="149"/>
      <c r="G20" s="150"/>
      <c r="H20" s="81">
        <v>138086000</v>
      </c>
      <c r="I20" s="82">
        <v>73932376.07</v>
      </c>
      <c r="J20" s="83">
        <f>IF(H20=0,0,MAX(H20-I20,0))</f>
        <v>64153623.93</v>
      </c>
      <c r="K20" s="120" t="str">
        <f t="shared" si="0"/>
        <v>00010102010010000110</v>
      </c>
      <c r="L20" s="84" t="str">
        <f>C20&amp;D20&amp;G20</f>
        <v>00010102010010000110</v>
      </c>
    </row>
    <row r="21" spans="1:12" s="85" customFormat="1" ht="90">
      <c r="A21" s="80" t="s">
        <v>472</v>
      </c>
      <c r="B21" s="79" t="s">
        <v>6</v>
      </c>
      <c r="C21" s="122" t="s">
        <v>67</v>
      </c>
      <c r="D21" s="148" t="s">
        <v>473</v>
      </c>
      <c r="E21" s="149"/>
      <c r="F21" s="149"/>
      <c r="G21" s="150"/>
      <c r="H21" s="81">
        <v>800000</v>
      </c>
      <c r="I21" s="82">
        <v>587513.53</v>
      </c>
      <c r="J21" s="83">
        <f>IF(H21=0,0,MAX(H21-I21,0))</f>
        <v>212486.47</v>
      </c>
      <c r="K21" s="120" t="str">
        <f t="shared" si="0"/>
        <v>00010102020010000110</v>
      </c>
      <c r="L21" s="84" t="str">
        <f>C21&amp;D21&amp;G21</f>
        <v>00010102020010000110</v>
      </c>
    </row>
    <row r="22" spans="1:12" s="85" customFormat="1" ht="33.75">
      <c r="A22" s="80" t="s">
        <v>474</v>
      </c>
      <c r="B22" s="79" t="s">
        <v>6</v>
      </c>
      <c r="C22" s="122" t="s">
        <v>67</v>
      </c>
      <c r="D22" s="148" t="s">
        <v>475</v>
      </c>
      <c r="E22" s="149"/>
      <c r="F22" s="149"/>
      <c r="G22" s="150"/>
      <c r="H22" s="81">
        <v>400000</v>
      </c>
      <c r="I22" s="82">
        <v>248198.05</v>
      </c>
      <c r="J22" s="83">
        <f>IF(H22=0,0,MAX(H22-I22,0))</f>
        <v>151801.95</v>
      </c>
      <c r="K22" s="120" t="str">
        <f t="shared" si="0"/>
        <v>00010102030010000110</v>
      </c>
      <c r="L22" s="84" t="str">
        <f>C22&amp;D22&amp;G22</f>
        <v>00010102030010000110</v>
      </c>
    </row>
    <row r="23" spans="1:12" s="85" customFormat="1" ht="67.5">
      <c r="A23" s="80" t="s">
        <v>476</v>
      </c>
      <c r="B23" s="79" t="s">
        <v>6</v>
      </c>
      <c r="C23" s="122" t="s">
        <v>67</v>
      </c>
      <c r="D23" s="148" t="s">
        <v>477</v>
      </c>
      <c r="E23" s="149"/>
      <c r="F23" s="149"/>
      <c r="G23" s="150"/>
      <c r="H23" s="81">
        <v>3700000</v>
      </c>
      <c r="I23" s="82">
        <v>1852088.79</v>
      </c>
      <c r="J23" s="83">
        <f>IF(H23=0,0,MAX(H23-I23,0))</f>
        <v>1847911.21</v>
      </c>
      <c r="K23" s="120" t="str">
        <f t="shared" si="0"/>
        <v>00010102040010000110</v>
      </c>
      <c r="L23" s="84" t="str">
        <f>C23&amp;D23&amp;G23</f>
        <v>00010102040010000110</v>
      </c>
    </row>
    <row r="24" spans="1:12" ht="22.5">
      <c r="A24" s="100" t="s">
        <v>478</v>
      </c>
      <c r="B24" s="101" t="s">
        <v>6</v>
      </c>
      <c r="C24" s="102" t="s">
        <v>67</v>
      </c>
      <c r="D24" s="151" t="s">
        <v>479</v>
      </c>
      <c r="E24" s="152"/>
      <c r="F24" s="152"/>
      <c r="G24" s="153"/>
      <c r="H24" s="97">
        <v>2200000</v>
      </c>
      <c r="I24" s="103">
        <v>1259506.89</v>
      </c>
      <c r="J24" s="104">
        <v>841768.08</v>
      </c>
      <c r="K24" s="119" t="str">
        <f t="shared" si="0"/>
        <v>00010300000000000000</v>
      </c>
      <c r="L24" s="106" t="s">
        <v>480</v>
      </c>
    </row>
    <row r="25" spans="1:12" ht="22.5">
      <c r="A25" s="100" t="s">
        <v>481</v>
      </c>
      <c r="B25" s="101" t="s">
        <v>6</v>
      </c>
      <c r="C25" s="102" t="s">
        <v>67</v>
      </c>
      <c r="D25" s="151" t="s">
        <v>482</v>
      </c>
      <c r="E25" s="152"/>
      <c r="F25" s="152"/>
      <c r="G25" s="153"/>
      <c r="H25" s="97">
        <v>2200000</v>
      </c>
      <c r="I25" s="103">
        <v>1259506.89</v>
      </c>
      <c r="J25" s="104">
        <v>841768.08</v>
      </c>
      <c r="K25" s="119" t="str">
        <f t="shared" si="0"/>
        <v>00010302000010000110</v>
      </c>
      <c r="L25" s="106" t="s">
        <v>483</v>
      </c>
    </row>
    <row r="26" spans="1:12" s="85" customFormat="1" ht="56.25">
      <c r="A26" s="80" t="s">
        <v>484</v>
      </c>
      <c r="B26" s="79" t="s">
        <v>6</v>
      </c>
      <c r="C26" s="122" t="s">
        <v>67</v>
      </c>
      <c r="D26" s="148" t="s">
        <v>485</v>
      </c>
      <c r="E26" s="149"/>
      <c r="F26" s="149"/>
      <c r="G26" s="150"/>
      <c r="H26" s="81">
        <v>652000</v>
      </c>
      <c r="I26" s="82">
        <v>501474.42</v>
      </c>
      <c r="J26" s="83">
        <f>IF(H26=0,0,MAX(H26-I26,0))</f>
        <v>150525.58</v>
      </c>
      <c r="K26" s="120" t="str">
        <f t="shared" si="0"/>
        <v>00010302230010000110</v>
      </c>
      <c r="L26" s="84" t="str">
        <f>C26&amp;D26&amp;G26</f>
        <v>00010302230010000110</v>
      </c>
    </row>
    <row r="27" spans="1:12" s="85" customFormat="1" ht="78.75">
      <c r="A27" s="80" t="s">
        <v>486</v>
      </c>
      <c r="B27" s="79" t="s">
        <v>6</v>
      </c>
      <c r="C27" s="122" t="s">
        <v>67</v>
      </c>
      <c r="D27" s="148" t="s">
        <v>487</v>
      </c>
      <c r="E27" s="149"/>
      <c r="F27" s="149"/>
      <c r="G27" s="150"/>
      <c r="H27" s="81">
        <v>15000</v>
      </c>
      <c r="I27" s="82">
        <v>5427.95</v>
      </c>
      <c r="J27" s="83">
        <f>IF(H27=0,0,MAX(H27-I27,0))</f>
        <v>9572.05</v>
      </c>
      <c r="K27" s="120" t="str">
        <f t="shared" si="0"/>
        <v>00010302240010000110</v>
      </c>
      <c r="L27" s="84" t="str">
        <f>C27&amp;D27&amp;G27</f>
        <v>00010302240010000110</v>
      </c>
    </row>
    <row r="28" spans="1:12" s="85" customFormat="1" ht="56.25">
      <c r="A28" s="80" t="s">
        <v>488</v>
      </c>
      <c r="B28" s="79" t="s">
        <v>6</v>
      </c>
      <c r="C28" s="122" t="s">
        <v>67</v>
      </c>
      <c r="D28" s="148" t="s">
        <v>489</v>
      </c>
      <c r="E28" s="149"/>
      <c r="F28" s="149"/>
      <c r="G28" s="150"/>
      <c r="H28" s="81">
        <v>1533000</v>
      </c>
      <c r="I28" s="82">
        <v>851329.55</v>
      </c>
      <c r="J28" s="83">
        <f>IF(H28=0,0,MAX(H28-I28,0))</f>
        <v>681670.45</v>
      </c>
      <c r="K28" s="120" t="str">
        <f t="shared" si="0"/>
        <v>00010302250010000110</v>
      </c>
      <c r="L28" s="84" t="str">
        <f>C28&amp;D28&amp;G28</f>
        <v>00010302250010000110</v>
      </c>
    </row>
    <row r="29" spans="1:12" s="85" customFormat="1" ht="56.25">
      <c r="A29" s="80" t="s">
        <v>490</v>
      </c>
      <c r="B29" s="79" t="s">
        <v>6</v>
      </c>
      <c r="C29" s="122" t="s">
        <v>67</v>
      </c>
      <c r="D29" s="148" t="s">
        <v>491</v>
      </c>
      <c r="E29" s="149"/>
      <c r="F29" s="149"/>
      <c r="G29" s="150"/>
      <c r="H29" s="81">
        <v>0</v>
      </c>
      <c r="I29" s="82">
        <v>-98725.03</v>
      </c>
      <c r="J29" s="83">
        <f>IF(H29=0,0,MAX(H29-I29,0))</f>
        <v>0</v>
      </c>
      <c r="K29" s="120" t="str">
        <f t="shared" si="0"/>
        <v>00010302260010000110</v>
      </c>
      <c r="L29" s="84" t="str">
        <f>C29&amp;D29&amp;G29</f>
        <v>00010302260010000110</v>
      </c>
    </row>
    <row r="30" spans="1:12" ht="12.75">
      <c r="A30" s="100" t="s">
        <v>492</v>
      </c>
      <c r="B30" s="101" t="s">
        <v>6</v>
      </c>
      <c r="C30" s="102" t="s">
        <v>67</v>
      </c>
      <c r="D30" s="151" t="s">
        <v>493</v>
      </c>
      <c r="E30" s="152"/>
      <c r="F30" s="152"/>
      <c r="G30" s="153"/>
      <c r="H30" s="97">
        <v>12720500</v>
      </c>
      <c r="I30" s="103">
        <v>8745231.29</v>
      </c>
      <c r="J30" s="104">
        <v>3975268.71</v>
      </c>
      <c r="K30" s="119" t="str">
        <f t="shared" si="0"/>
        <v>00010500000000000000</v>
      </c>
      <c r="L30" s="106" t="s">
        <v>494</v>
      </c>
    </row>
    <row r="31" spans="1:12" ht="22.5">
      <c r="A31" s="100" t="s">
        <v>495</v>
      </c>
      <c r="B31" s="101" t="s">
        <v>6</v>
      </c>
      <c r="C31" s="102" t="s">
        <v>67</v>
      </c>
      <c r="D31" s="151" t="s">
        <v>496</v>
      </c>
      <c r="E31" s="152"/>
      <c r="F31" s="152"/>
      <c r="G31" s="153"/>
      <c r="H31" s="97">
        <v>12700000</v>
      </c>
      <c r="I31" s="103">
        <v>8726461.94</v>
      </c>
      <c r="J31" s="104">
        <v>3973538.06</v>
      </c>
      <c r="K31" s="119" t="str">
        <f t="shared" si="0"/>
        <v>00010502000020000110</v>
      </c>
      <c r="L31" s="106" t="s">
        <v>497</v>
      </c>
    </row>
    <row r="32" spans="1:12" s="85" customFormat="1" ht="22.5">
      <c r="A32" s="80" t="s">
        <v>495</v>
      </c>
      <c r="B32" s="79" t="s">
        <v>6</v>
      </c>
      <c r="C32" s="122" t="s">
        <v>67</v>
      </c>
      <c r="D32" s="148" t="s">
        <v>498</v>
      </c>
      <c r="E32" s="149"/>
      <c r="F32" s="149"/>
      <c r="G32" s="150"/>
      <c r="H32" s="81">
        <v>12700000</v>
      </c>
      <c r="I32" s="82">
        <v>8726461.94</v>
      </c>
      <c r="J32" s="83">
        <f>IF(H32=0,0,MAX(H32-I32,0))</f>
        <v>3973538.06</v>
      </c>
      <c r="K32" s="120" t="str">
        <f t="shared" si="0"/>
        <v>00010502010020000110</v>
      </c>
      <c r="L32" s="84" t="str">
        <f>C32&amp;D32&amp;G32</f>
        <v>00010502010020000110</v>
      </c>
    </row>
    <row r="33" spans="1:12" ht="12.75">
      <c r="A33" s="100" t="s">
        <v>499</v>
      </c>
      <c r="B33" s="101" t="s">
        <v>6</v>
      </c>
      <c r="C33" s="102" t="s">
        <v>67</v>
      </c>
      <c r="D33" s="151" t="s">
        <v>500</v>
      </c>
      <c r="E33" s="152"/>
      <c r="F33" s="152"/>
      <c r="G33" s="153"/>
      <c r="H33" s="97">
        <v>10000</v>
      </c>
      <c r="I33" s="103">
        <v>9283.35</v>
      </c>
      <c r="J33" s="104">
        <v>716.65</v>
      </c>
      <c r="K33" s="119" t="str">
        <f t="shared" si="0"/>
        <v>00010503000010000110</v>
      </c>
      <c r="L33" s="106" t="s">
        <v>501</v>
      </c>
    </row>
    <row r="34" spans="1:12" s="85" customFormat="1" ht="12.75">
      <c r="A34" s="80" t="s">
        <v>499</v>
      </c>
      <c r="B34" s="79" t="s">
        <v>6</v>
      </c>
      <c r="C34" s="122" t="s">
        <v>67</v>
      </c>
      <c r="D34" s="148" t="s">
        <v>502</v>
      </c>
      <c r="E34" s="149"/>
      <c r="F34" s="149"/>
      <c r="G34" s="150"/>
      <c r="H34" s="81">
        <v>10000</v>
      </c>
      <c r="I34" s="82">
        <v>9283.35</v>
      </c>
      <c r="J34" s="83">
        <f>IF(H34=0,0,MAX(H34-I34,0))</f>
        <v>716.65</v>
      </c>
      <c r="K34" s="120" t="str">
        <f t="shared" si="0"/>
        <v>00010503010010000110</v>
      </c>
      <c r="L34" s="84" t="str">
        <f>C34&amp;D34&amp;G34</f>
        <v>00010503010010000110</v>
      </c>
    </row>
    <row r="35" spans="1:12" ht="22.5">
      <c r="A35" s="100" t="s">
        <v>503</v>
      </c>
      <c r="B35" s="101" t="s">
        <v>6</v>
      </c>
      <c r="C35" s="102" t="s">
        <v>67</v>
      </c>
      <c r="D35" s="151" t="s">
        <v>504</v>
      </c>
      <c r="E35" s="152"/>
      <c r="F35" s="152"/>
      <c r="G35" s="153"/>
      <c r="H35" s="97">
        <v>10500</v>
      </c>
      <c r="I35" s="103">
        <v>9486</v>
      </c>
      <c r="J35" s="104">
        <v>1014</v>
      </c>
      <c r="K35" s="119" t="str">
        <f t="shared" si="0"/>
        <v>00010504000020000110</v>
      </c>
      <c r="L35" s="106" t="s">
        <v>505</v>
      </c>
    </row>
    <row r="36" spans="1:12" s="85" customFormat="1" ht="33.75">
      <c r="A36" s="80" t="s">
        <v>506</v>
      </c>
      <c r="B36" s="79" t="s">
        <v>6</v>
      </c>
      <c r="C36" s="122" t="s">
        <v>67</v>
      </c>
      <c r="D36" s="148" t="s">
        <v>507</v>
      </c>
      <c r="E36" s="149"/>
      <c r="F36" s="149"/>
      <c r="G36" s="150"/>
      <c r="H36" s="81">
        <v>10500</v>
      </c>
      <c r="I36" s="82">
        <v>9486</v>
      </c>
      <c r="J36" s="83">
        <f>IF(H36=0,0,MAX(H36-I36,0))</f>
        <v>1014</v>
      </c>
      <c r="K36" s="120" t="str">
        <f t="shared" si="0"/>
        <v>00010504020020000110</v>
      </c>
      <c r="L36" s="84" t="str">
        <f>C36&amp;D36&amp;G36</f>
        <v>00010504020020000110</v>
      </c>
    </row>
    <row r="37" spans="1:12" ht="12.75">
      <c r="A37" s="100" t="s">
        <v>508</v>
      </c>
      <c r="B37" s="101" t="s">
        <v>6</v>
      </c>
      <c r="C37" s="102" t="s">
        <v>67</v>
      </c>
      <c r="D37" s="151" t="s">
        <v>509</v>
      </c>
      <c r="E37" s="152"/>
      <c r="F37" s="152"/>
      <c r="G37" s="153"/>
      <c r="H37" s="97">
        <v>1650000</v>
      </c>
      <c r="I37" s="103">
        <v>960534.8</v>
      </c>
      <c r="J37" s="104">
        <v>709465.2</v>
      </c>
      <c r="K37" s="119" t="str">
        <f t="shared" si="0"/>
        <v>00010800000000000000</v>
      </c>
      <c r="L37" s="106" t="s">
        <v>510</v>
      </c>
    </row>
    <row r="38" spans="1:12" ht="22.5">
      <c r="A38" s="100" t="s">
        <v>511</v>
      </c>
      <c r="B38" s="101" t="s">
        <v>6</v>
      </c>
      <c r="C38" s="102" t="s">
        <v>67</v>
      </c>
      <c r="D38" s="151" t="s">
        <v>512</v>
      </c>
      <c r="E38" s="152"/>
      <c r="F38" s="152"/>
      <c r="G38" s="153"/>
      <c r="H38" s="97">
        <v>1650000</v>
      </c>
      <c r="I38" s="103">
        <v>940534.8</v>
      </c>
      <c r="J38" s="104">
        <v>709465.2</v>
      </c>
      <c r="K38" s="119" t="str">
        <f t="shared" si="0"/>
        <v>00010803000010000110</v>
      </c>
      <c r="L38" s="106" t="s">
        <v>513</v>
      </c>
    </row>
    <row r="39" spans="1:12" s="85" customFormat="1" ht="33.75">
      <c r="A39" s="80" t="s">
        <v>514</v>
      </c>
      <c r="B39" s="79" t="s">
        <v>6</v>
      </c>
      <c r="C39" s="122" t="s">
        <v>67</v>
      </c>
      <c r="D39" s="148" t="s">
        <v>515</v>
      </c>
      <c r="E39" s="149"/>
      <c r="F39" s="149"/>
      <c r="G39" s="150"/>
      <c r="H39" s="81">
        <v>1650000</v>
      </c>
      <c r="I39" s="82">
        <v>940534.8</v>
      </c>
      <c r="J39" s="83">
        <f>IF(H39=0,0,MAX(H39-I39,0))</f>
        <v>709465.2</v>
      </c>
      <c r="K39" s="120" t="str">
        <f t="shared" si="0"/>
        <v>00010803010010000110</v>
      </c>
      <c r="L39" s="84" t="str">
        <f>C39&amp;D39&amp;G39</f>
        <v>00010803010010000110</v>
      </c>
    </row>
    <row r="40" spans="1:12" ht="33.75">
      <c r="A40" s="100" t="s">
        <v>516</v>
      </c>
      <c r="B40" s="101" t="s">
        <v>6</v>
      </c>
      <c r="C40" s="102" t="s">
        <v>67</v>
      </c>
      <c r="D40" s="151" t="s">
        <v>517</v>
      </c>
      <c r="E40" s="152"/>
      <c r="F40" s="152"/>
      <c r="G40" s="153"/>
      <c r="H40" s="97">
        <v>0</v>
      </c>
      <c r="I40" s="103">
        <v>20000</v>
      </c>
      <c r="J40" s="104">
        <v>0</v>
      </c>
      <c r="K40" s="119" t="str">
        <f t="shared" si="0"/>
        <v>00010807000010000110</v>
      </c>
      <c r="L40" s="106" t="s">
        <v>518</v>
      </c>
    </row>
    <row r="41" spans="1:12" s="85" customFormat="1" ht="22.5">
      <c r="A41" s="80" t="s">
        <v>519</v>
      </c>
      <c r="B41" s="79" t="s">
        <v>6</v>
      </c>
      <c r="C41" s="122" t="s">
        <v>67</v>
      </c>
      <c r="D41" s="148" t="s">
        <v>520</v>
      </c>
      <c r="E41" s="149"/>
      <c r="F41" s="149"/>
      <c r="G41" s="150"/>
      <c r="H41" s="81">
        <v>0</v>
      </c>
      <c r="I41" s="82">
        <v>20000</v>
      </c>
      <c r="J41" s="83">
        <f>IF(H41=0,0,MAX(H41-I41,0))</f>
        <v>0</v>
      </c>
      <c r="K41" s="120" t="str">
        <f t="shared" si="0"/>
        <v>00010807150010000110</v>
      </c>
      <c r="L41" s="84" t="str">
        <f>C41&amp;D41&amp;G41</f>
        <v>00010807150010000110</v>
      </c>
    </row>
    <row r="42" spans="1:12" ht="33.75">
      <c r="A42" s="100" t="s">
        <v>521</v>
      </c>
      <c r="B42" s="101" t="s">
        <v>6</v>
      </c>
      <c r="C42" s="102" t="s">
        <v>67</v>
      </c>
      <c r="D42" s="151" t="s">
        <v>522</v>
      </c>
      <c r="E42" s="152"/>
      <c r="F42" s="152"/>
      <c r="G42" s="153"/>
      <c r="H42" s="97">
        <v>0</v>
      </c>
      <c r="I42" s="103">
        <v>33884.53</v>
      </c>
      <c r="J42" s="104">
        <v>0</v>
      </c>
      <c r="K42" s="119" t="str">
        <f t="shared" si="0"/>
        <v>00010900000000000000</v>
      </c>
      <c r="L42" s="106" t="s">
        <v>523</v>
      </c>
    </row>
    <row r="43" spans="1:12" ht="12.75">
      <c r="A43" s="100" t="s">
        <v>524</v>
      </c>
      <c r="B43" s="101" t="s">
        <v>6</v>
      </c>
      <c r="C43" s="102" t="s">
        <v>67</v>
      </c>
      <c r="D43" s="151" t="s">
        <v>525</v>
      </c>
      <c r="E43" s="152"/>
      <c r="F43" s="152"/>
      <c r="G43" s="153"/>
      <c r="H43" s="97">
        <v>0</v>
      </c>
      <c r="I43" s="103">
        <v>27266.95</v>
      </c>
      <c r="J43" s="104">
        <v>0</v>
      </c>
      <c r="K43" s="119" t="str">
        <f t="shared" si="0"/>
        <v>00010904000000000110</v>
      </c>
      <c r="L43" s="106" t="s">
        <v>526</v>
      </c>
    </row>
    <row r="44" spans="1:12" ht="22.5">
      <c r="A44" s="100" t="s">
        <v>527</v>
      </c>
      <c r="B44" s="101" t="s">
        <v>6</v>
      </c>
      <c r="C44" s="102" t="s">
        <v>67</v>
      </c>
      <c r="D44" s="151" t="s">
        <v>528</v>
      </c>
      <c r="E44" s="152"/>
      <c r="F44" s="152"/>
      <c r="G44" s="153"/>
      <c r="H44" s="97">
        <v>0</v>
      </c>
      <c r="I44" s="103">
        <v>27266.95</v>
      </c>
      <c r="J44" s="104">
        <v>0</v>
      </c>
      <c r="K44" s="119" t="str">
        <f t="shared" si="0"/>
        <v>00010904050000000110</v>
      </c>
      <c r="L44" s="106" t="s">
        <v>529</v>
      </c>
    </row>
    <row r="45" spans="1:12" s="85" customFormat="1" ht="33.75">
      <c r="A45" s="80" t="s">
        <v>530</v>
      </c>
      <c r="B45" s="79" t="s">
        <v>6</v>
      </c>
      <c r="C45" s="122" t="s">
        <v>67</v>
      </c>
      <c r="D45" s="148" t="s">
        <v>531</v>
      </c>
      <c r="E45" s="149"/>
      <c r="F45" s="149"/>
      <c r="G45" s="150"/>
      <c r="H45" s="81">
        <v>0</v>
      </c>
      <c r="I45" s="82">
        <v>27266.95</v>
      </c>
      <c r="J45" s="83">
        <f>IF(H45=0,0,MAX(H45-I45,0))</f>
        <v>0</v>
      </c>
      <c r="K45" s="120" t="str">
        <f t="shared" si="0"/>
        <v>00010904053050000110</v>
      </c>
      <c r="L45" s="84" t="str">
        <f>C45&amp;D45&amp;G45</f>
        <v>00010904053050000110</v>
      </c>
    </row>
    <row r="46" spans="1:12" ht="22.5">
      <c r="A46" s="100" t="s">
        <v>532</v>
      </c>
      <c r="B46" s="101" t="s">
        <v>6</v>
      </c>
      <c r="C46" s="102" t="s">
        <v>67</v>
      </c>
      <c r="D46" s="151" t="s">
        <v>533</v>
      </c>
      <c r="E46" s="152"/>
      <c r="F46" s="152"/>
      <c r="G46" s="153"/>
      <c r="H46" s="97">
        <v>0</v>
      </c>
      <c r="I46" s="103">
        <v>6617.58</v>
      </c>
      <c r="J46" s="104">
        <v>0</v>
      </c>
      <c r="K46" s="119" t="str">
        <f t="shared" si="0"/>
        <v>00010906000020000110</v>
      </c>
      <c r="L46" s="106" t="s">
        <v>534</v>
      </c>
    </row>
    <row r="47" spans="1:12" s="85" customFormat="1" ht="12.75">
      <c r="A47" s="80" t="s">
        <v>535</v>
      </c>
      <c r="B47" s="79" t="s">
        <v>6</v>
      </c>
      <c r="C47" s="122" t="s">
        <v>67</v>
      </c>
      <c r="D47" s="148" t="s">
        <v>536</v>
      </c>
      <c r="E47" s="149"/>
      <c r="F47" s="149"/>
      <c r="G47" s="150"/>
      <c r="H47" s="81">
        <v>0</v>
      </c>
      <c r="I47" s="82">
        <v>6617.58</v>
      </c>
      <c r="J47" s="83">
        <f>IF(H47=0,0,MAX(H47-I47,0))</f>
        <v>0</v>
      </c>
      <c r="K47" s="120" t="str">
        <f t="shared" si="0"/>
        <v>00010906010020000110</v>
      </c>
      <c r="L47" s="84" t="str">
        <f>C47&amp;D47&amp;G47</f>
        <v>00010906010020000110</v>
      </c>
    </row>
    <row r="48" spans="1:12" ht="33.75">
      <c r="A48" s="100" t="s">
        <v>537</v>
      </c>
      <c r="B48" s="101" t="s">
        <v>6</v>
      </c>
      <c r="C48" s="102" t="s">
        <v>67</v>
      </c>
      <c r="D48" s="151" t="s">
        <v>538</v>
      </c>
      <c r="E48" s="152"/>
      <c r="F48" s="152"/>
      <c r="G48" s="153"/>
      <c r="H48" s="97">
        <v>12300000</v>
      </c>
      <c r="I48" s="103">
        <v>5015148.21</v>
      </c>
      <c r="J48" s="104">
        <v>7284851.79</v>
      </c>
      <c r="K48" s="119" t="str">
        <f t="shared" si="0"/>
        <v>00011100000000000000</v>
      </c>
      <c r="L48" s="106" t="s">
        <v>539</v>
      </c>
    </row>
    <row r="49" spans="1:12" ht="67.5">
      <c r="A49" s="100" t="s">
        <v>540</v>
      </c>
      <c r="B49" s="101" t="s">
        <v>6</v>
      </c>
      <c r="C49" s="102" t="s">
        <v>67</v>
      </c>
      <c r="D49" s="151" t="s">
        <v>541</v>
      </c>
      <c r="E49" s="152"/>
      <c r="F49" s="152"/>
      <c r="G49" s="153"/>
      <c r="H49" s="97">
        <v>12300000</v>
      </c>
      <c r="I49" s="103">
        <v>5015148.21</v>
      </c>
      <c r="J49" s="104">
        <v>7284851.79</v>
      </c>
      <c r="K49" s="119" t="str">
        <f aca="true" t="shared" si="1" ref="K49:K80">C49&amp;D49&amp;G49</f>
        <v>00011105000000000120</v>
      </c>
      <c r="L49" s="106" t="s">
        <v>542</v>
      </c>
    </row>
    <row r="50" spans="1:12" ht="56.25">
      <c r="A50" s="100" t="s">
        <v>543</v>
      </c>
      <c r="B50" s="101" t="s">
        <v>6</v>
      </c>
      <c r="C50" s="102" t="s">
        <v>67</v>
      </c>
      <c r="D50" s="151" t="s">
        <v>544</v>
      </c>
      <c r="E50" s="152"/>
      <c r="F50" s="152"/>
      <c r="G50" s="153"/>
      <c r="H50" s="97">
        <v>10800000</v>
      </c>
      <c r="I50" s="103">
        <v>4157489.96</v>
      </c>
      <c r="J50" s="104">
        <v>6642510.04</v>
      </c>
      <c r="K50" s="119" t="str">
        <f t="shared" si="1"/>
        <v>00011105010000000120</v>
      </c>
      <c r="L50" s="106" t="s">
        <v>545</v>
      </c>
    </row>
    <row r="51" spans="1:12" s="85" customFormat="1" ht="67.5">
      <c r="A51" s="80" t="s">
        <v>546</v>
      </c>
      <c r="B51" s="79" t="s">
        <v>6</v>
      </c>
      <c r="C51" s="122" t="s">
        <v>67</v>
      </c>
      <c r="D51" s="148" t="s">
        <v>547</v>
      </c>
      <c r="E51" s="149"/>
      <c r="F51" s="149"/>
      <c r="G51" s="150"/>
      <c r="H51" s="81">
        <v>4300000</v>
      </c>
      <c r="I51" s="82">
        <v>1160112.52</v>
      </c>
      <c r="J51" s="83">
        <f>IF(H51=0,0,MAX(H51-I51,0))</f>
        <v>3139887.48</v>
      </c>
      <c r="K51" s="120" t="str">
        <f t="shared" si="1"/>
        <v>00011105013100000120</v>
      </c>
      <c r="L51" s="84" t="str">
        <f>C51&amp;D51&amp;G51</f>
        <v>00011105013100000120</v>
      </c>
    </row>
    <row r="52" spans="1:12" s="85" customFormat="1" ht="67.5">
      <c r="A52" s="80" t="s">
        <v>548</v>
      </c>
      <c r="B52" s="79" t="s">
        <v>6</v>
      </c>
      <c r="C52" s="122" t="s">
        <v>67</v>
      </c>
      <c r="D52" s="148" t="s">
        <v>549</v>
      </c>
      <c r="E52" s="149"/>
      <c r="F52" s="149"/>
      <c r="G52" s="150"/>
      <c r="H52" s="81">
        <v>6500000</v>
      </c>
      <c r="I52" s="82">
        <v>2997377.44</v>
      </c>
      <c r="J52" s="83">
        <f>IF(H52=0,0,MAX(H52-I52,0))</f>
        <v>3502622.56</v>
      </c>
      <c r="K52" s="120" t="str">
        <f t="shared" si="1"/>
        <v>00011105013130000120</v>
      </c>
      <c r="L52" s="84" t="str">
        <f>C52&amp;D52&amp;G52</f>
        <v>00011105013130000120</v>
      </c>
    </row>
    <row r="53" spans="1:12" ht="33.75">
      <c r="A53" s="100" t="s">
        <v>550</v>
      </c>
      <c r="B53" s="101" t="s">
        <v>6</v>
      </c>
      <c r="C53" s="102" t="s">
        <v>67</v>
      </c>
      <c r="D53" s="151" t="s">
        <v>551</v>
      </c>
      <c r="E53" s="152"/>
      <c r="F53" s="152"/>
      <c r="G53" s="153"/>
      <c r="H53" s="97">
        <v>1500000</v>
      </c>
      <c r="I53" s="103">
        <v>857658.25</v>
      </c>
      <c r="J53" s="104">
        <v>642341.75</v>
      </c>
      <c r="K53" s="119" t="str">
        <f t="shared" si="1"/>
        <v>00011105070000000120</v>
      </c>
      <c r="L53" s="106" t="s">
        <v>552</v>
      </c>
    </row>
    <row r="54" spans="1:12" s="85" customFormat="1" ht="33.75">
      <c r="A54" s="80" t="s">
        <v>553</v>
      </c>
      <c r="B54" s="79" t="s">
        <v>6</v>
      </c>
      <c r="C54" s="122" t="s">
        <v>67</v>
      </c>
      <c r="D54" s="148" t="s">
        <v>554</v>
      </c>
      <c r="E54" s="149"/>
      <c r="F54" s="149"/>
      <c r="G54" s="150"/>
      <c r="H54" s="81">
        <v>1500000</v>
      </c>
      <c r="I54" s="82">
        <v>857658.25</v>
      </c>
      <c r="J54" s="83">
        <f>IF(H54=0,0,MAX(H54-I54,0))</f>
        <v>642341.75</v>
      </c>
      <c r="K54" s="120" t="str">
        <f t="shared" si="1"/>
        <v>00011105075050000120</v>
      </c>
      <c r="L54" s="84" t="str">
        <f>C54&amp;D54&amp;G54</f>
        <v>00011105075050000120</v>
      </c>
    </row>
    <row r="55" spans="1:12" ht="22.5">
      <c r="A55" s="100" t="s">
        <v>555</v>
      </c>
      <c r="B55" s="101" t="s">
        <v>6</v>
      </c>
      <c r="C55" s="102" t="s">
        <v>67</v>
      </c>
      <c r="D55" s="151" t="s">
        <v>556</v>
      </c>
      <c r="E55" s="152"/>
      <c r="F55" s="152"/>
      <c r="G55" s="153"/>
      <c r="H55" s="97">
        <v>73000</v>
      </c>
      <c r="I55" s="103">
        <v>77246.29</v>
      </c>
      <c r="J55" s="104">
        <v>46173.44</v>
      </c>
      <c r="K55" s="119" t="str">
        <f t="shared" si="1"/>
        <v>00011200000000000000</v>
      </c>
      <c r="L55" s="106" t="s">
        <v>557</v>
      </c>
    </row>
    <row r="56" spans="1:12" ht="12.75">
      <c r="A56" s="100" t="s">
        <v>558</v>
      </c>
      <c r="B56" s="101" t="s">
        <v>6</v>
      </c>
      <c r="C56" s="102" t="s">
        <v>67</v>
      </c>
      <c r="D56" s="151" t="s">
        <v>559</v>
      </c>
      <c r="E56" s="152"/>
      <c r="F56" s="152"/>
      <c r="G56" s="153"/>
      <c r="H56" s="97">
        <v>73000</v>
      </c>
      <c r="I56" s="103">
        <v>77246.29</v>
      </c>
      <c r="J56" s="104">
        <v>46173.44</v>
      </c>
      <c r="K56" s="119" t="str">
        <f t="shared" si="1"/>
        <v>00011201000010000120</v>
      </c>
      <c r="L56" s="106" t="s">
        <v>560</v>
      </c>
    </row>
    <row r="57" spans="1:12" s="85" customFormat="1" ht="22.5">
      <c r="A57" s="80" t="s">
        <v>561</v>
      </c>
      <c r="B57" s="79" t="s">
        <v>6</v>
      </c>
      <c r="C57" s="122" t="s">
        <v>67</v>
      </c>
      <c r="D57" s="148" t="s">
        <v>562</v>
      </c>
      <c r="E57" s="149"/>
      <c r="F57" s="149"/>
      <c r="G57" s="150"/>
      <c r="H57" s="81">
        <v>57000</v>
      </c>
      <c r="I57" s="82">
        <v>10826.56</v>
      </c>
      <c r="J57" s="83">
        <f>IF(H57=0,0,MAX(H57-I57,0))</f>
        <v>46173.44</v>
      </c>
      <c r="K57" s="120" t="str">
        <f t="shared" si="1"/>
        <v>00011201010010000120</v>
      </c>
      <c r="L57" s="84" t="str">
        <f>C57&amp;D57&amp;G57</f>
        <v>00011201010010000120</v>
      </c>
    </row>
    <row r="58" spans="1:12" s="85" customFormat="1" ht="22.5">
      <c r="A58" s="80" t="s">
        <v>563</v>
      </c>
      <c r="B58" s="79" t="s">
        <v>6</v>
      </c>
      <c r="C58" s="122" t="s">
        <v>67</v>
      </c>
      <c r="D58" s="148" t="s">
        <v>564</v>
      </c>
      <c r="E58" s="149"/>
      <c r="F58" s="149"/>
      <c r="G58" s="150"/>
      <c r="H58" s="81">
        <v>8000</v>
      </c>
      <c r="I58" s="82">
        <v>36778.18</v>
      </c>
      <c r="J58" s="83">
        <f>IF(H58=0,0,MAX(H58-I58,0))</f>
        <v>0</v>
      </c>
      <c r="K58" s="120" t="str">
        <f t="shared" si="1"/>
        <v>00011201030010000120</v>
      </c>
      <c r="L58" s="84" t="str">
        <f>C58&amp;D58&amp;G58</f>
        <v>00011201030010000120</v>
      </c>
    </row>
    <row r="59" spans="1:12" s="85" customFormat="1" ht="22.5">
      <c r="A59" s="80" t="s">
        <v>565</v>
      </c>
      <c r="B59" s="79" t="s">
        <v>6</v>
      </c>
      <c r="C59" s="122" t="s">
        <v>67</v>
      </c>
      <c r="D59" s="148" t="s">
        <v>566</v>
      </c>
      <c r="E59" s="149"/>
      <c r="F59" s="149"/>
      <c r="G59" s="150"/>
      <c r="H59" s="81">
        <v>8000</v>
      </c>
      <c r="I59" s="82">
        <v>29641.55</v>
      </c>
      <c r="J59" s="83">
        <f>IF(H59=0,0,MAX(H59-I59,0))</f>
        <v>0</v>
      </c>
      <c r="K59" s="120" t="str">
        <f t="shared" si="1"/>
        <v>00011201040010000120</v>
      </c>
      <c r="L59" s="84" t="str">
        <f>C59&amp;D59&amp;G59</f>
        <v>00011201040010000120</v>
      </c>
    </row>
    <row r="60" spans="1:12" ht="22.5">
      <c r="A60" s="100" t="s">
        <v>567</v>
      </c>
      <c r="B60" s="101" t="s">
        <v>6</v>
      </c>
      <c r="C60" s="102" t="s">
        <v>67</v>
      </c>
      <c r="D60" s="151" t="s">
        <v>568</v>
      </c>
      <c r="E60" s="152"/>
      <c r="F60" s="152"/>
      <c r="G60" s="153"/>
      <c r="H60" s="97">
        <v>0</v>
      </c>
      <c r="I60" s="103">
        <v>155972</v>
      </c>
      <c r="J60" s="104">
        <v>0</v>
      </c>
      <c r="K60" s="119" t="str">
        <f t="shared" si="1"/>
        <v>00011300000000000000</v>
      </c>
      <c r="L60" s="106" t="s">
        <v>569</v>
      </c>
    </row>
    <row r="61" spans="1:12" ht="12.75">
      <c r="A61" s="100" t="s">
        <v>570</v>
      </c>
      <c r="B61" s="101" t="s">
        <v>6</v>
      </c>
      <c r="C61" s="102" t="s">
        <v>67</v>
      </c>
      <c r="D61" s="151" t="s">
        <v>571</v>
      </c>
      <c r="E61" s="152"/>
      <c r="F61" s="152"/>
      <c r="G61" s="153"/>
      <c r="H61" s="97">
        <v>0</v>
      </c>
      <c r="I61" s="103">
        <v>155972</v>
      </c>
      <c r="J61" s="104">
        <v>0</v>
      </c>
      <c r="K61" s="119" t="str">
        <f t="shared" si="1"/>
        <v>00011302000000000130</v>
      </c>
      <c r="L61" s="106" t="s">
        <v>572</v>
      </c>
    </row>
    <row r="62" spans="1:12" ht="12.75">
      <c r="A62" s="100" t="s">
        <v>573</v>
      </c>
      <c r="B62" s="101" t="s">
        <v>6</v>
      </c>
      <c r="C62" s="102" t="s">
        <v>67</v>
      </c>
      <c r="D62" s="151" t="s">
        <v>574</v>
      </c>
      <c r="E62" s="152"/>
      <c r="F62" s="152"/>
      <c r="G62" s="153"/>
      <c r="H62" s="97">
        <v>0</v>
      </c>
      <c r="I62" s="103">
        <v>155972</v>
      </c>
      <c r="J62" s="104">
        <v>0</v>
      </c>
      <c r="K62" s="119" t="str">
        <f t="shared" si="1"/>
        <v>00011302990000000130</v>
      </c>
      <c r="L62" s="106" t="s">
        <v>575</v>
      </c>
    </row>
    <row r="63" spans="1:12" s="85" customFormat="1" ht="22.5">
      <c r="A63" s="80" t="s">
        <v>576</v>
      </c>
      <c r="B63" s="79" t="s">
        <v>6</v>
      </c>
      <c r="C63" s="122" t="s">
        <v>67</v>
      </c>
      <c r="D63" s="148" t="s">
        <v>577</v>
      </c>
      <c r="E63" s="149"/>
      <c r="F63" s="149"/>
      <c r="G63" s="150"/>
      <c r="H63" s="81">
        <v>0</v>
      </c>
      <c r="I63" s="82">
        <v>155972</v>
      </c>
      <c r="J63" s="83">
        <f>IF(H63=0,0,MAX(H63-I63,0))</f>
        <v>0</v>
      </c>
      <c r="K63" s="120" t="str">
        <f t="shared" si="1"/>
        <v>00011302995050000130</v>
      </c>
      <c r="L63" s="84" t="str">
        <f>C63&amp;D63&amp;G63</f>
        <v>00011302995050000130</v>
      </c>
    </row>
    <row r="64" spans="1:12" ht="22.5">
      <c r="A64" s="100" t="s">
        <v>578</v>
      </c>
      <c r="B64" s="101" t="s">
        <v>6</v>
      </c>
      <c r="C64" s="102" t="s">
        <v>67</v>
      </c>
      <c r="D64" s="151" t="s">
        <v>579</v>
      </c>
      <c r="E64" s="152"/>
      <c r="F64" s="152"/>
      <c r="G64" s="153"/>
      <c r="H64" s="97">
        <v>6600000</v>
      </c>
      <c r="I64" s="103">
        <v>990694.18</v>
      </c>
      <c r="J64" s="104">
        <v>5944714.03</v>
      </c>
      <c r="K64" s="119" t="str">
        <f t="shared" si="1"/>
        <v>00011400000000000000</v>
      </c>
      <c r="L64" s="106" t="s">
        <v>580</v>
      </c>
    </row>
    <row r="65" spans="1:12" ht="67.5">
      <c r="A65" s="100" t="s">
        <v>581</v>
      </c>
      <c r="B65" s="101" t="s">
        <v>6</v>
      </c>
      <c r="C65" s="102" t="s">
        <v>67</v>
      </c>
      <c r="D65" s="151" t="s">
        <v>582</v>
      </c>
      <c r="E65" s="152"/>
      <c r="F65" s="152"/>
      <c r="G65" s="153"/>
      <c r="H65" s="97">
        <v>2000000</v>
      </c>
      <c r="I65" s="103">
        <v>193220</v>
      </c>
      <c r="J65" s="104">
        <v>1806780</v>
      </c>
      <c r="K65" s="119" t="str">
        <f t="shared" si="1"/>
        <v>00011402000000000000</v>
      </c>
      <c r="L65" s="106" t="s">
        <v>583</v>
      </c>
    </row>
    <row r="66" spans="1:12" ht="78.75">
      <c r="A66" s="100" t="s">
        <v>584</v>
      </c>
      <c r="B66" s="101" t="s">
        <v>6</v>
      </c>
      <c r="C66" s="102" t="s">
        <v>67</v>
      </c>
      <c r="D66" s="151" t="s">
        <v>585</v>
      </c>
      <c r="E66" s="152"/>
      <c r="F66" s="152"/>
      <c r="G66" s="153"/>
      <c r="H66" s="97">
        <v>2000000</v>
      </c>
      <c r="I66" s="103">
        <v>193220</v>
      </c>
      <c r="J66" s="104">
        <v>1806780</v>
      </c>
      <c r="K66" s="119" t="str">
        <f t="shared" si="1"/>
        <v>00011402050050000410</v>
      </c>
      <c r="L66" s="106" t="s">
        <v>586</v>
      </c>
    </row>
    <row r="67" spans="1:12" s="85" customFormat="1" ht="67.5">
      <c r="A67" s="80" t="s">
        <v>587</v>
      </c>
      <c r="B67" s="79" t="s">
        <v>6</v>
      </c>
      <c r="C67" s="122" t="s">
        <v>67</v>
      </c>
      <c r="D67" s="148" t="s">
        <v>588</v>
      </c>
      <c r="E67" s="149"/>
      <c r="F67" s="149"/>
      <c r="G67" s="150"/>
      <c r="H67" s="81">
        <v>2000000</v>
      </c>
      <c r="I67" s="82">
        <v>193220</v>
      </c>
      <c r="J67" s="83">
        <f>IF(H67=0,0,MAX(H67-I67,0))</f>
        <v>1806780</v>
      </c>
      <c r="K67" s="120" t="str">
        <f t="shared" si="1"/>
        <v>00011402053050000410</v>
      </c>
      <c r="L67" s="84" t="str">
        <f>C67&amp;D67&amp;G67</f>
        <v>00011402053050000410</v>
      </c>
    </row>
    <row r="68" spans="1:12" ht="22.5">
      <c r="A68" s="100" t="s">
        <v>589</v>
      </c>
      <c r="B68" s="101" t="s">
        <v>6</v>
      </c>
      <c r="C68" s="102" t="s">
        <v>67</v>
      </c>
      <c r="D68" s="151" t="s">
        <v>590</v>
      </c>
      <c r="E68" s="152"/>
      <c r="F68" s="152"/>
      <c r="G68" s="153"/>
      <c r="H68" s="97">
        <v>4600000</v>
      </c>
      <c r="I68" s="103">
        <v>797474.18</v>
      </c>
      <c r="J68" s="104">
        <v>4137934.03</v>
      </c>
      <c r="K68" s="119" t="str">
        <f t="shared" si="1"/>
        <v>00011406000000000430</v>
      </c>
      <c r="L68" s="106" t="s">
        <v>591</v>
      </c>
    </row>
    <row r="69" spans="1:12" ht="33.75">
      <c r="A69" s="100" t="s">
        <v>592</v>
      </c>
      <c r="B69" s="101" t="s">
        <v>6</v>
      </c>
      <c r="C69" s="102" t="s">
        <v>67</v>
      </c>
      <c r="D69" s="151" t="s">
        <v>593</v>
      </c>
      <c r="E69" s="152"/>
      <c r="F69" s="152"/>
      <c r="G69" s="153"/>
      <c r="H69" s="97">
        <v>4600000</v>
      </c>
      <c r="I69" s="103">
        <v>797474.18</v>
      </c>
      <c r="J69" s="104">
        <v>4137934.03</v>
      </c>
      <c r="K69" s="119" t="str">
        <f t="shared" si="1"/>
        <v>00011406010000000430</v>
      </c>
      <c r="L69" s="106" t="s">
        <v>594</v>
      </c>
    </row>
    <row r="70" spans="1:12" s="85" customFormat="1" ht="45">
      <c r="A70" s="80" t="s">
        <v>595</v>
      </c>
      <c r="B70" s="79" t="s">
        <v>6</v>
      </c>
      <c r="C70" s="122" t="s">
        <v>67</v>
      </c>
      <c r="D70" s="148" t="s">
        <v>596</v>
      </c>
      <c r="E70" s="149"/>
      <c r="F70" s="149"/>
      <c r="G70" s="150"/>
      <c r="H70" s="81">
        <v>4200000</v>
      </c>
      <c r="I70" s="82">
        <v>62065.97</v>
      </c>
      <c r="J70" s="83">
        <f>IF(H70=0,0,MAX(H70-I70,0))</f>
        <v>4137934.03</v>
      </c>
      <c r="K70" s="120" t="str">
        <f t="shared" si="1"/>
        <v>00011406013100000430</v>
      </c>
      <c r="L70" s="84" t="str">
        <f>C70&amp;D70&amp;G70</f>
        <v>00011406013100000430</v>
      </c>
    </row>
    <row r="71" spans="1:12" s="85" customFormat="1" ht="45">
      <c r="A71" s="80" t="s">
        <v>597</v>
      </c>
      <c r="B71" s="79" t="s">
        <v>6</v>
      </c>
      <c r="C71" s="122" t="s">
        <v>67</v>
      </c>
      <c r="D71" s="148" t="s">
        <v>598</v>
      </c>
      <c r="E71" s="149"/>
      <c r="F71" s="149"/>
      <c r="G71" s="150"/>
      <c r="H71" s="81">
        <v>400000</v>
      </c>
      <c r="I71" s="82">
        <v>735408.21</v>
      </c>
      <c r="J71" s="83">
        <f>IF(H71=0,0,MAX(H71-I71,0))</f>
        <v>0</v>
      </c>
      <c r="K71" s="120" t="str">
        <f t="shared" si="1"/>
        <v>00011406013130000430</v>
      </c>
      <c r="L71" s="84" t="str">
        <f>C71&amp;D71&amp;G71</f>
        <v>00011406013130000430</v>
      </c>
    </row>
    <row r="72" spans="1:12" ht="12.75">
      <c r="A72" s="100" t="s">
        <v>599</v>
      </c>
      <c r="B72" s="101" t="s">
        <v>6</v>
      </c>
      <c r="C72" s="102" t="s">
        <v>67</v>
      </c>
      <c r="D72" s="151" t="s">
        <v>600</v>
      </c>
      <c r="E72" s="152"/>
      <c r="F72" s="152"/>
      <c r="G72" s="153"/>
      <c r="H72" s="97">
        <v>1700000</v>
      </c>
      <c r="I72" s="103">
        <v>1790066.3</v>
      </c>
      <c r="J72" s="104">
        <v>226100</v>
      </c>
      <c r="K72" s="119" t="str">
        <f t="shared" si="1"/>
        <v>00011600000000000000</v>
      </c>
      <c r="L72" s="106" t="s">
        <v>601</v>
      </c>
    </row>
    <row r="73" spans="1:12" ht="22.5">
      <c r="A73" s="100" t="s">
        <v>602</v>
      </c>
      <c r="B73" s="101" t="s">
        <v>6</v>
      </c>
      <c r="C73" s="102" t="s">
        <v>67</v>
      </c>
      <c r="D73" s="151" t="s">
        <v>603</v>
      </c>
      <c r="E73" s="152"/>
      <c r="F73" s="152"/>
      <c r="G73" s="153"/>
      <c r="H73" s="97">
        <v>20000</v>
      </c>
      <c r="I73" s="103">
        <v>36635.4</v>
      </c>
      <c r="J73" s="104">
        <v>9100</v>
      </c>
      <c r="K73" s="119" t="str">
        <f t="shared" si="1"/>
        <v>00011603000000000140</v>
      </c>
      <c r="L73" s="106" t="s">
        <v>604</v>
      </c>
    </row>
    <row r="74" spans="1:12" s="85" customFormat="1" ht="67.5">
      <c r="A74" s="80" t="s">
        <v>605</v>
      </c>
      <c r="B74" s="79" t="s">
        <v>6</v>
      </c>
      <c r="C74" s="122" t="s">
        <v>67</v>
      </c>
      <c r="D74" s="148" t="s">
        <v>606</v>
      </c>
      <c r="E74" s="149"/>
      <c r="F74" s="149"/>
      <c r="G74" s="150"/>
      <c r="H74" s="81">
        <v>10000</v>
      </c>
      <c r="I74" s="82">
        <v>35735.4</v>
      </c>
      <c r="J74" s="83">
        <f>IF(H74=0,0,MAX(H74-I74,0))</f>
        <v>0</v>
      </c>
      <c r="K74" s="120" t="str">
        <f t="shared" si="1"/>
        <v>00011603010010000140</v>
      </c>
      <c r="L74" s="84" t="str">
        <f>C74&amp;D74&amp;G74</f>
        <v>00011603010010000140</v>
      </c>
    </row>
    <row r="75" spans="1:12" s="85" customFormat="1" ht="45">
      <c r="A75" s="80" t="s">
        <v>607</v>
      </c>
      <c r="B75" s="79" t="s">
        <v>6</v>
      </c>
      <c r="C75" s="122" t="s">
        <v>67</v>
      </c>
      <c r="D75" s="148" t="s">
        <v>608</v>
      </c>
      <c r="E75" s="149"/>
      <c r="F75" s="149"/>
      <c r="G75" s="150"/>
      <c r="H75" s="81">
        <v>10000</v>
      </c>
      <c r="I75" s="82">
        <v>900</v>
      </c>
      <c r="J75" s="83">
        <f>IF(H75=0,0,MAX(H75-I75,0))</f>
        <v>9100</v>
      </c>
      <c r="K75" s="120" t="str">
        <f t="shared" si="1"/>
        <v>00011603030010000140</v>
      </c>
      <c r="L75" s="84" t="str">
        <f>C75&amp;D75&amp;G75</f>
        <v>00011603030010000140</v>
      </c>
    </row>
    <row r="76" spans="1:12" s="85" customFormat="1" ht="56.25">
      <c r="A76" s="80" t="s">
        <v>609</v>
      </c>
      <c r="B76" s="79" t="s">
        <v>6</v>
      </c>
      <c r="C76" s="122" t="s">
        <v>67</v>
      </c>
      <c r="D76" s="148" t="s">
        <v>610</v>
      </c>
      <c r="E76" s="149"/>
      <c r="F76" s="149"/>
      <c r="G76" s="150"/>
      <c r="H76" s="81">
        <v>50000</v>
      </c>
      <c r="I76" s="82">
        <v>6000</v>
      </c>
      <c r="J76" s="83">
        <f>IF(H76=0,0,MAX(H76-I76,0))</f>
        <v>44000</v>
      </c>
      <c r="K76" s="120" t="str">
        <f t="shared" si="1"/>
        <v>00011606000010000140</v>
      </c>
      <c r="L76" s="84" t="str">
        <f>C76&amp;D76&amp;G76</f>
        <v>00011606000010000140</v>
      </c>
    </row>
    <row r="77" spans="1:12" ht="45">
      <c r="A77" s="100" t="s">
        <v>611</v>
      </c>
      <c r="B77" s="101" t="s">
        <v>6</v>
      </c>
      <c r="C77" s="102" t="s">
        <v>67</v>
      </c>
      <c r="D77" s="151" t="s">
        <v>612</v>
      </c>
      <c r="E77" s="152"/>
      <c r="F77" s="152"/>
      <c r="G77" s="153"/>
      <c r="H77" s="97">
        <v>11000</v>
      </c>
      <c r="I77" s="103">
        <v>60000</v>
      </c>
      <c r="J77" s="104">
        <v>0</v>
      </c>
      <c r="K77" s="119" t="str">
        <f t="shared" si="1"/>
        <v>00011608000010000140</v>
      </c>
      <c r="L77" s="106" t="s">
        <v>613</v>
      </c>
    </row>
    <row r="78" spans="1:12" s="85" customFormat="1" ht="45">
      <c r="A78" s="80" t="s">
        <v>614</v>
      </c>
      <c r="B78" s="79" t="s">
        <v>6</v>
      </c>
      <c r="C78" s="122" t="s">
        <v>67</v>
      </c>
      <c r="D78" s="148" t="s">
        <v>615</v>
      </c>
      <c r="E78" s="149"/>
      <c r="F78" s="149"/>
      <c r="G78" s="150"/>
      <c r="H78" s="81">
        <v>11000</v>
      </c>
      <c r="I78" s="82">
        <v>60000</v>
      </c>
      <c r="J78" s="83">
        <f>IF(H78=0,0,MAX(H78-I78,0))</f>
        <v>0</v>
      </c>
      <c r="K78" s="120" t="str">
        <f t="shared" si="1"/>
        <v>00011608010010000140</v>
      </c>
      <c r="L78" s="84" t="str">
        <f>C78&amp;D78&amp;G78</f>
        <v>00011608010010000140</v>
      </c>
    </row>
    <row r="79" spans="1:12" ht="33.75">
      <c r="A79" s="100" t="s">
        <v>616</v>
      </c>
      <c r="B79" s="101" t="s">
        <v>6</v>
      </c>
      <c r="C79" s="102" t="s">
        <v>67</v>
      </c>
      <c r="D79" s="151" t="s">
        <v>617</v>
      </c>
      <c r="E79" s="152"/>
      <c r="F79" s="152"/>
      <c r="G79" s="153"/>
      <c r="H79" s="97">
        <v>720000</v>
      </c>
      <c r="I79" s="103">
        <v>826436.97</v>
      </c>
      <c r="J79" s="104">
        <v>0</v>
      </c>
      <c r="K79" s="119" t="str">
        <f t="shared" si="1"/>
        <v>00011621000000000140</v>
      </c>
      <c r="L79" s="106" t="s">
        <v>618</v>
      </c>
    </row>
    <row r="80" spans="1:12" s="85" customFormat="1" ht="45">
      <c r="A80" s="80" t="s">
        <v>619</v>
      </c>
      <c r="B80" s="79" t="s">
        <v>6</v>
      </c>
      <c r="C80" s="122" t="s">
        <v>67</v>
      </c>
      <c r="D80" s="148" t="s">
        <v>620</v>
      </c>
      <c r="E80" s="149"/>
      <c r="F80" s="149"/>
      <c r="G80" s="150"/>
      <c r="H80" s="81">
        <v>720000</v>
      </c>
      <c r="I80" s="82">
        <v>826436.97</v>
      </c>
      <c r="J80" s="83">
        <f>IF(H80=0,0,MAX(H80-I80,0))</f>
        <v>0</v>
      </c>
      <c r="K80" s="120" t="str">
        <f t="shared" si="1"/>
        <v>00011621050050000140</v>
      </c>
      <c r="L80" s="84" t="str">
        <f>C80&amp;D80&amp;G80</f>
        <v>00011621050050000140</v>
      </c>
    </row>
    <row r="81" spans="1:12" ht="90">
      <c r="A81" s="100" t="s">
        <v>621</v>
      </c>
      <c r="B81" s="101" t="s">
        <v>6</v>
      </c>
      <c r="C81" s="102" t="s">
        <v>67</v>
      </c>
      <c r="D81" s="151" t="s">
        <v>622</v>
      </c>
      <c r="E81" s="152"/>
      <c r="F81" s="152"/>
      <c r="G81" s="153"/>
      <c r="H81" s="97">
        <v>40000</v>
      </c>
      <c r="I81" s="103">
        <v>31000</v>
      </c>
      <c r="J81" s="104">
        <v>15000</v>
      </c>
      <c r="K81" s="119" t="str">
        <f aca="true" t="shared" si="2" ref="K81:K112">C81&amp;D81&amp;G81</f>
        <v>00011625000000000140</v>
      </c>
      <c r="L81" s="106" t="s">
        <v>623</v>
      </c>
    </row>
    <row r="82" spans="1:12" s="85" customFormat="1" ht="22.5">
      <c r="A82" s="80" t="s">
        <v>624</v>
      </c>
      <c r="B82" s="79" t="s">
        <v>6</v>
      </c>
      <c r="C82" s="122" t="s">
        <v>67</v>
      </c>
      <c r="D82" s="148" t="s">
        <v>625</v>
      </c>
      <c r="E82" s="149"/>
      <c r="F82" s="149"/>
      <c r="G82" s="150"/>
      <c r="H82" s="81">
        <v>15000</v>
      </c>
      <c r="I82" s="82">
        <v>0</v>
      </c>
      <c r="J82" s="83">
        <f>IF(H82=0,0,MAX(H82-I82,0))</f>
        <v>15000</v>
      </c>
      <c r="K82" s="120" t="str">
        <f t="shared" si="2"/>
        <v>00011625050010000140</v>
      </c>
      <c r="L82" s="84" t="str">
        <f>C82&amp;D82&amp;G82</f>
        <v>00011625050010000140</v>
      </c>
    </row>
    <row r="83" spans="1:12" s="85" customFormat="1" ht="22.5">
      <c r="A83" s="80" t="s">
        <v>626</v>
      </c>
      <c r="B83" s="79" t="s">
        <v>6</v>
      </c>
      <c r="C83" s="122" t="s">
        <v>67</v>
      </c>
      <c r="D83" s="148" t="s">
        <v>627</v>
      </c>
      <c r="E83" s="149"/>
      <c r="F83" s="149"/>
      <c r="G83" s="150"/>
      <c r="H83" s="81">
        <v>25000</v>
      </c>
      <c r="I83" s="82">
        <v>31000</v>
      </c>
      <c r="J83" s="83">
        <f>IF(H83=0,0,MAX(H83-I83,0))</f>
        <v>0</v>
      </c>
      <c r="K83" s="120" t="str">
        <f t="shared" si="2"/>
        <v>00011625060010000140</v>
      </c>
      <c r="L83" s="84" t="str">
        <f>C83&amp;D83&amp;G83</f>
        <v>00011625060010000140</v>
      </c>
    </row>
    <row r="84" spans="1:12" s="85" customFormat="1" ht="45">
      <c r="A84" s="80" t="s">
        <v>628</v>
      </c>
      <c r="B84" s="79" t="s">
        <v>6</v>
      </c>
      <c r="C84" s="122" t="s">
        <v>67</v>
      </c>
      <c r="D84" s="148" t="s">
        <v>629</v>
      </c>
      <c r="E84" s="149"/>
      <c r="F84" s="149"/>
      <c r="G84" s="150"/>
      <c r="H84" s="81">
        <v>93000</v>
      </c>
      <c r="I84" s="82">
        <v>1000</v>
      </c>
      <c r="J84" s="83">
        <f>IF(H84=0,0,MAX(H84-I84,0))</f>
        <v>92000</v>
      </c>
      <c r="K84" s="120" t="str">
        <f t="shared" si="2"/>
        <v>00011628000010000140</v>
      </c>
      <c r="L84" s="84" t="str">
        <f>C84&amp;D84&amp;G84</f>
        <v>00011628000010000140</v>
      </c>
    </row>
    <row r="85" spans="1:12" ht="22.5">
      <c r="A85" s="100" t="s">
        <v>630</v>
      </c>
      <c r="B85" s="101" t="s">
        <v>6</v>
      </c>
      <c r="C85" s="102" t="s">
        <v>67</v>
      </c>
      <c r="D85" s="151" t="s">
        <v>631</v>
      </c>
      <c r="E85" s="152"/>
      <c r="F85" s="152"/>
      <c r="G85" s="153"/>
      <c r="H85" s="97">
        <v>280000</v>
      </c>
      <c r="I85" s="103">
        <v>214000</v>
      </c>
      <c r="J85" s="104">
        <v>66000</v>
      </c>
      <c r="K85" s="119" t="str">
        <f t="shared" si="2"/>
        <v>00011630000010000140</v>
      </c>
      <c r="L85" s="106" t="s">
        <v>632</v>
      </c>
    </row>
    <row r="86" spans="1:12" s="85" customFormat="1" ht="22.5">
      <c r="A86" s="80" t="s">
        <v>633</v>
      </c>
      <c r="B86" s="79" t="s">
        <v>6</v>
      </c>
      <c r="C86" s="122" t="s">
        <v>67</v>
      </c>
      <c r="D86" s="148" t="s">
        <v>634</v>
      </c>
      <c r="E86" s="149"/>
      <c r="F86" s="149"/>
      <c r="G86" s="150"/>
      <c r="H86" s="81">
        <v>280000</v>
      </c>
      <c r="I86" s="82">
        <v>214000</v>
      </c>
      <c r="J86" s="83">
        <f>IF(H86=0,0,MAX(H86-I86,0))</f>
        <v>66000</v>
      </c>
      <c r="K86" s="120" t="str">
        <f t="shared" si="2"/>
        <v>00011630030010000140</v>
      </c>
      <c r="L86" s="84" t="str">
        <f>C86&amp;D86&amp;G86</f>
        <v>00011630030010000140</v>
      </c>
    </row>
    <row r="87" spans="1:12" ht="45">
      <c r="A87" s="100" t="s">
        <v>635</v>
      </c>
      <c r="B87" s="101" t="s">
        <v>6</v>
      </c>
      <c r="C87" s="102" t="s">
        <v>67</v>
      </c>
      <c r="D87" s="151" t="s">
        <v>636</v>
      </c>
      <c r="E87" s="152"/>
      <c r="F87" s="152"/>
      <c r="G87" s="153"/>
      <c r="H87" s="97">
        <v>0</v>
      </c>
      <c r="I87" s="103">
        <v>13000</v>
      </c>
      <c r="J87" s="104">
        <v>0</v>
      </c>
      <c r="K87" s="119" t="str">
        <f t="shared" si="2"/>
        <v>00011633000000000140</v>
      </c>
      <c r="L87" s="106" t="s">
        <v>637</v>
      </c>
    </row>
    <row r="88" spans="1:12" s="85" customFormat="1" ht="56.25">
      <c r="A88" s="80" t="s">
        <v>638</v>
      </c>
      <c r="B88" s="79" t="s">
        <v>6</v>
      </c>
      <c r="C88" s="122" t="s">
        <v>67</v>
      </c>
      <c r="D88" s="148" t="s">
        <v>639</v>
      </c>
      <c r="E88" s="149"/>
      <c r="F88" s="149"/>
      <c r="G88" s="150"/>
      <c r="H88" s="81">
        <v>0</v>
      </c>
      <c r="I88" s="82">
        <v>13000</v>
      </c>
      <c r="J88" s="83">
        <f>IF(H88=0,0,MAX(H88-I88,0))</f>
        <v>0</v>
      </c>
      <c r="K88" s="120" t="str">
        <f t="shared" si="2"/>
        <v>00011633050050000140</v>
      </c>
      <c r="L88" s="84" t="str">
        <f>C88&amp;D88&amp;G88</f>
        <v>00011633050050000140</v>
      </c>
    </row>
    <row r="89" spans="1:12" s="85" customFormat="1" ht="56.25">
      <c r="A89" s="80" t="s">
        <v>640</v>
      </c>
      <c r="B89" s="79" t="s">
        <v>6</v>
      </c>
      <c r="C89" s="122" t="s">
        <v>67</v>
      </c>
      <c r="D89" s="148" t="s">
        <v>641</v>
      </c>
      <c r="E89" s="149"/>
      <c r="F89" s="149"/>
      <c r="G89" s="150"/>
      <c r="H89" s="81">
        <v>46000</v>
      </c>
      <c r="I89" s="82">
        <v>119268.12</v>
      </c>
      <c r="J89" s="83">
        <f>IF(H89=0,0,MAX(H89-I89,0))</f>
        <v>0</v>
      </c>
      <c r="K89" s="120" t="str">
        <f t="shared" si="2"/>
        <v>00011643000010000140</v>
      </c>
      <c r="L89" s="84" t="str">
        <f>C89&amp;D89&amp;G89</f>
        <v>00011643000010000140</v>
      </c>
    </row>
    <row r="90" spans="1:12" ht="22.5">
      <c r="A90" s="100" t="s">
        <v>642</v>
      </c>
      <c r="B90" s="101" t="s">
        <v>6</v>
      </c>
      <c r="C90" s="102" t="s">
        <v>67</v>
      </c>
      <c r="D90" s="151" t="s">
        <v>643</v>
      </c>
      <c r="E90" s="152"/>
      <c r="F90" s="152"/>
      <c r="G90" s="153"/>
      <c r="H90" s="97">
        <v>440000</v>
      </c>
      <c r="I90" s="103">
        <v>482725.81</v>
      </c>
      <c r="J90" s="104">
        <v>0</v>
      </c>
      <c r="K90" s="119" t="str">
        <f t="shared" si="2"/>
        <v>00011690000000000140</v>
      </c>
      <c r="L90" s="106" t="s">
        <v>644</v>
      </c>
    </row>
    <row r="91" spans="1:12" s="85" customFormat="1" ht="33.75">
      <c r="A91" s="80" t="s">
        <v>645</v>
      </c>
      <c r="B91" s="79" t="s">
        <v>6</v>
      </c>
      <c r="C91" s="122" t="s">
        <v>67</v>
      </c>
      <c r="D91" s="148" t="s">
        <v>646</v>
      </c>
      <c r="E91" s="149"/>
      <c r="F91" s="149"/>
      <c r="G91" s="150"/>
      <c r="H91" s="81">
        <v>440000</v>
      </c>
      <c r="I91" s="82">
        <v>482725.81</v>
      </c>
      <c r="J91" s="83">
        <f>IF(H91=0,0,MAX(H91-I91,0))</f>
        <v>0</v>
      </c>
      <c r="K91" s="120" t="str">
        <f t="shared" si="2"/>
        <v>00011690050050000140</v>
      </c>
      <c r="L91" s="84" t="str">
        <f>C91&amp;D91&amp;G91</f>
        <v>00011690050050000140</v>
      </c>
    </row>
    <row r="92" spans="1:12" ht="12.75">
      <c r="A92" s="100" t="s">
        <v>647</v>
      </c>
      <c r="B92" s="101" t="s">
        <v>6</v>
      </c>
      <c r="C92" s="102" t="s">
        <v>67</v>
      </c>
      <c r="D92" s="151" t="s">
        <v>648</v>
      </c>
      <c r="E92" s="152"/>
      <c r="F92" s="152"/>
      <c r="G92" s="153"/>
      <c r="H92" s="97">
        <v>339107940</v>
      </c>
      <c r="I92" s="103">
        <v>222290924.71</v>
      </c>
      <c r="J92" s="104">
        <v>116799794.73</v>
      </c>
      <c r="K92" s="119" t="str">
        <f t="shared" si="2"/>
        <v>00020000000000000000</v>
      </c>
      <c r="L92" s="106" t="s">
        <v>649</v>
      </c>
    </row>
    <row r="93" spans="1:12" ht="33.75">
      <c r="A93" s="100" t="s">
        <v>650</v>
      </c>
      <c r="B93" s="101" t="s">
        <v>6</v>
      </c>
      <c r="C93" s="102" t="s">
        <v>67</v>
      </c>
      <c r="D93" s="151" t="s">
        <v>651</v>
      </c>
      <c r="E93" s="152"/>
      <c r="F93" s="152"/>
      <c r="G93" s="153"/>
      <c r="H93" s="97">
        <v>339107940</v>
      </c>
      <c r="I93" s="103">
        <v>222308145.27</v>
      </c>
      <c r="J93" s="104">
        <v>116799794.73</v>
      </c>
      <c r="K93" s="119" t="str">
        <f t="shared" si="2"/>
        <v>00020200000000000000</v>
      </c>
      <c r="L93" s="106" t="s">
        <v>652</v>
      </c>
    </row>
    <row r="94" spans="1:12" ht="22.5">
      <c r="A94" s="100" t="s">
        <v>653</v>
      </c>
      <c r="B94" s="101" t="s">
        <v>6</v>
      </c>
      <c r="C94" s="102" t="s">
        <v>67</v>
      </c>
      <c r="D94" s="151" t="s">
        <v>654</v>
      </c>
      <c r="E94" s="152"/>
      <c r="F94" s="152"/>
      <c r="G94" s="153"/>
      <c r="H94" s="97">
        <v>6100</v>
      </c>
      <c r="I94" s="103">
        <v>6100</v>
      </c>
      <c r="J94" s="104">
        <v>0</v>
      </c>
      <c r="K94" s="119" t="str">
        <f t="shared" si="2"/>
        <v>00020210000000000151</v>
      </c>
      <c r="L94" s="106" t="s">
        <v>655</v>
      </c>
    </row>
    <row r="95" spans="1:12" ht="12.75">
      <c r="A95" s="100" t="s">
        <v>460</v>
      </c>
      <c r="B95" s="101" t="s">
        <v>6</v>
      </c>
      <c r="C95" s="102" t="s">
        <v>67</v>
      </c>
      <c r="D95" s="151" t="s">
        <v>656</v>
      </c>
      <c r="E95" s="152"/>
      <c r="F95" s="152"/>
      <c r="G95" s="153"/>
      <c r="H95" s="97">
        <v>6100</v>
      </c>
      <c r="I95" s="103">
        <v>6100</v>
      </c>
      <c r="J95" s="104">
        <v>0</v>
      </c>
      <c r="K95" s="119" t="str">
        <f t="shared" si="2"/>
        <v>00020215001000000151</v>
      </c>
      <c r="L95" s="106" t="s">
        <v>657</v>
      </c>
    </row>
    <row r="96" spans="1:12" s="85" customFormat="1" ht="22.5">
      <c r="A96" s="80" t="s">
        <v>658</v>
      </c>
      <c r="B96" s="79" t="s">
        <v>6</v>
      </c>
      <c r="C96" s="122" t="s">
        <v>67</v>
      </c>
      <c r="D96" s="148" t="s">
        <v>659</v>
      </c>
      <c r="E96" s="149"/>
      <c r="F96" s="149"/>
      <c r="G96" s="150"/>
      <c r="H96" s="81">
        <v>6100</v>
      </c>
      <c r="I96" s="82">
        <v>6100</v>
      </c>
      <c r="J96" s="83">
        <f>IF(H96=0,0,MAX(H96-I96,0))</f>
        <v>0</v>
      </c>
      <c r="K96" s="120" t="str">
        <f t="shared" si="2"/>
        <v>00020215001050000151</v>
      </c>
      <c r="L96" s="84" t="str">
        <f>C96&amp;D96&amp;G96</f>
        <v>00020215001050000151</v>
      </c>
    </row>
    <row r="97" spans="1:12" ht="22.5">
      <c r="A97" s="100" t="s">
        <v>660</v>
      </c>
      <c r="B97" s="101" t="s">
        <v>6</v>
      </c>
      <c r="C97" s="102" t="s">
        <v>67</v>
      </c>
      <c r="D97" s="151" t="s">
        <v>661</v>
      </c>
      <c r="E97" s="152"/>
      <c r="F97" s="152"/>
      <c r="G97" s="153"/>
      <c r="H97" s="97">
        <v>69684040</v>
      </c>
      <c r="I97" s="103">
        <v>53006138.65</v>
      </c>
      <c r="J97" s="104">
        <v>16677901.35</v>
      </c>
      <c r="K97" s="119" t="str">
        <f t="shared" si="2"/>
        <v>00020220000000000151</v>
      </c>
      <c r="L97" s="106" t="s">
        <v>662</v>
      </c>
    </row>
    <row r="98" spans="1:12" ht="22.5">
      <c r="A98" s="100" t="s">
        <v>663</v>
      </c>
      <c r="B98" s="101" t="s">
        <v>6</v>
      </c>
      <c r="C98" s="102" t="s">
        <v>67</v>
      </c>
      <c r="D98" s="151" t="s">
        <v>664</v>
      </c>
      <c r="E98" s="152"/>
      <c r="F98" s="152"/>
      <c r="G98" s="153"/>
      <c r="H98" s="97">
        <v>836340</v>
      </c>
      <c r="I98" s="103">
        <v>836340</v>
      </c>
      <c r="J98" s="104">
        <v>0</v>
      </c>
      <c r="K98" s="119" t="str">
        <f t="shared" si="2"/>
        <v>00020220051000000151</v>
      </c>
      <c r="L98" s="106" t="s">
        <v>665</v>
      </c>
    </row>
    <row r="99" spans="1:12" s="85" customFormat="1" ht="22.5">
      <c r="A99" s="80" t="s">
        <v>666</v>
      </c>
      <c r="B99" s="79" t="s">
        <v>6</v>
      </c>
      <c r="C99" s="122" t="s">
        <v>67</v>
      </c>
      <c r="D99" s="148" t="s">
        <v>667</v>
      </c>
      <c r="E99" s="149"/>
      <c r="F99" s="149"/>
      <c r="G99" s="150"/>
      <c r="H99" s="81">
        <v>836340</v>
      </c>
      <c r="I99" s="82">
        <v>836340</v>
      </c>
      <c r="J99" s="83">
        <f>IF(H99=0,0,MAX(H99-I99,0))</f>
        <v>0</v>
      </c>
      <c r="K99" s="120" t="str">
        <f t="shared" si="2"/>
        <v>00020220051050000151</v>
      </c>
      <c r="L99" s="84" t="str">
        <f>C99&amp;D99&amp;G99</f>
        <v>00020220051050000151</v>
      </c>
    </row>
    <row r="100" spans="1:12" ht="33.75">
      <c r="A100" s="100" t="s">
        <v>668</v>
      </c>
      <c r="B100" s="101" t="s">
        <v>6</v>
      </c>
      <c r="C100" s="102" t="s">
        <v>67</v>
      </c>
      <c r="D100" s="151" t="s">
        <v>669</v>
      </c>
      <c r="E100" s="152"/>
      <c r="F100" s="152"/>
      <c r="G100" s="153"/>
      <c r="H100" s="97">
        <v>480500</v>
      </c>
      <c r="I100" s="103">
        <v>144500</v>
      </c>
      <c r="J100" s="104">
        <v>336000</v>
      </c>
      <c r="K100" s="119" t="str">
        <f t="shared" si="2"/>
        <v>00020225097000000151</v>
      </c>
      <c r="L100" s="106" t="s">
        <v>670</v>
      </c>
    </row>
    <row r="101" spans="1:12" s="85" customFormat="1" ht="45">
      <c r="A101" s="80" t="s">
        <v>671</v>
      </c>
      <c r="B101" s="79" t="s">
        <v>6</v>
      </c>
      <c r="C101" s="122" t="s">
        <v>67</v>
      </c>
      <c r="D101" s="148" t="s">
        <v>672</v>
      </c>
      <c r="E101" s="149"/>
      <c r="F101" s="149"/>
      <c r="G101" s="150"/>
      <c r="H101" s="81">
        <v>480500</v>
      </c>
      <c r="I101" s="82">
        <v>144500</v>
      </c>
      <c r="J101" s="83">
        <f>IF(H101=0,0,MAX(H101-I101,0))</f>
        <v>336000</v>
      </c>
      <c r="K101" s="120" t="str">
        <f t="shared" si="2"/>
        <v>00020225097050000151</v>
      </c>
      <c r="L101" s="84" t="str">
        <f>C101&amp;D101&amp;G101</f>
        <v>00020225097050000151</v>
      </c>
    </row>
    <row r="102" spans="1:12" ht="12.75">
      <c r="A102" s="100" t="s">
        <v>673</v>
      </c>
      <c r="B102" s="101" t="s">
        <v>6</v>
      </c>
      <c r="C102" s="102" t="s">
        <v>67</v>
      </c>
      <c r="D102" s="151" t="s">
        <v>674</v>
      </c>
      <c r="E102" s="152"/>
      <c r="F102" s="152"/>
      <c r="G102" s="153"/>
      <c r="H102" s="97">
        <v>130200</v>
      </c>
      <c r="I102" s="103">
        <v>0</v>
      </c>
      <c r="J102" s="104">
        <v>130200</v>
      </c>
      <c r="K102" s="119" t="str">
        <f t="shared" si="2"/>
        <v>00020225519000000151</v>
      </c>
      <c r="L102" s="106" t="s">
        <v>675</v>
      </c>
    </row>
    <row r="103" spans="1:12" s="85" customFormat="1" ht="22.5">
      <c r="A103" s="80" t="s">
        <v>676</v>
      </c>
      <c r="B103" s="79" t="s">
        <v>6</v>
      </c>
      <c r="C103" s="122" t="s">
        <v>67</v>
      </c>
      <c r="D103" s="148" t="s">
        <v>677</v>
      </c>
      <c r="E103" s="149"/>
      <c r="F103" s="149"/>
      <c r="G103" s="150"/>
      <c r="H103" s="81">
        <v>130200</v>
      </c>
      <c r="I103" s="82">
        <v>0</v>
      </c>
      <c r="J103" s="83">
        <f>IF(H103=0,0,MAX(H103-I103,0))</f>
        <v>130200</v>
      </c>
      <c r="K103" s="120" t="str">
        <f t="shared" si="2"/>
        <v>00020225519050000151</v>
      </c>
      <c r="L103" s="84" t="str">
        <f>C103&amp;D103&amp;G103</f>
        <v>00020225519050000151</v>
      </c>
    </row>
    <row r="104" spans="1:12" ht="12.75">
      <c r="A104" s="100" t="s">
        <v>678</v>
      </c>
      <c r="B104" s="101" t="s">
        <v>6</v>
      </c>
      <c r="C104" s="102" t="s">
        <v>67</v>
      </c>
      <c r="D104" s="151" t="s">
        <v>679</v>
      </c>
      <c r="E104" s="152"/>
      <c r="F104" s="152"/>
      <c r="G104" s="153"/>
      <c r="H104" s="97">
        <v>68237000</v>
      </c>
      <c r="I104" s="103">
        <v>52025298.65</v>
      </c>
      <c r="J104" s="104">
        <v>16211701.35</v>
      </c>
      <c r="K104" s="119" t="str">
        <f t="shared" si="2"/>
        <v>00020229999000000151</v>
      </c>
      <c r="L104" s="106" t="s">
        <v>680</v>
      </c>
    </row>
    <row r="105" spans="1:12" s="85" customFormat="1" ht="12.75">
      <c r="A105" s="80" t="s">
        <v>681</v>
      </c>
      <c r="B105" s="79" t="s">
        <v>6</v>
      </c>
      <c r="C105" s="122" t="s">
        <v>67</v>
      </c>
      <c r="D105" s="148" t="s">
        <v>682</v>
      </c>
      <c r="E105" s="149"/>
      <c r="F105" s="149"/>
      <c r="G105" s="150"/>
      <c r="H105" s="81">
        <v>68237000</v>
      </c>
      <c r="I105" s="82">
        <v>52025298.65</v>
      </c>
      <c r="J105" s="83">
        <f>IF(H105=0,0,MAX(H105-I105,0))</f>
        <v>16211701.35</v>
      </c>
      <c r="K105" s="120" t="str">
        <f t="shared" si="2"/>
        <v>00020229999050000151</v>
      </c>
      <c r="L105" s="84" t="str">
        <f>C105&amp;D105&amp;G105</f>
        <v>00020229999050000151</v>
      </c>
    </row>
    <row r="106" spans="1:12" ht="22.5">
      <c r="A106" s="100" t="s">
        <v>683</v>
      </c>
      <c r="B106" s="101" t="s">
        <v>6</v>
      </c>
      <c r="C106" s="102" t="s">
        <v>67</v>
      </c>
      <c r="D106" s="151" t="s">
        <v>684</v>
      </c>
      <c r="E106" s="152"/>
      <c r="F106" s="152"/>
      <c r="G106" s="153"/>
      <c r="H106" s="97">
        <v>263712900</v>
      </c>
      <c r="I106" s="103">
        <v>165867239.62</v>
      </c>
      <c r="J106" s="104">
        <v>97845660.38</v>
      </c>
      <c r="K106" s="119" t="str">
        <f t="shared" si="2"/>
        <v>00020230000000000151</v>
      </c>
      <c r="L106" s="106" t="s">
        <v>685</v>
      </c>
    </row>
    <row r="107" spans="1:12" ht="45">
      <c r="A107" s="100" t="s">
        <v>686</v>
      </c>
      <c r="B107" s="101" t="s">
        <v>6</v>
      </c>
      <c r="C107" s="102" t="s">
        <v>67</v>
      </c>
      <c r="D107" s="151" t="s">
        <v>687</v>
      </c>
      <c r="E107" s="152"/>
      <c r="F107" s="152"/>
      <c r="G107" s="153"/>
      <c r="H107" s="97">
        <v>801800</v>
      </c>
      <c r="I107" s="103">
        <v>432500</v>
      </c>
      <c r="J107" s="104">
        <v>369300</v>
      </c>
      <c r="K107" s="119" t="str">
        <f t="shared" si="2"/>
        <v>00020230013000000151</v>
      </c>
      <c r="L107" s="106" t="s">
        <v>688</v>
      </c>
    </row>
    <row r="108" spans="1:12" s="85" customFormat="1" ht="45">
      <c r="A108" s="80" t="s">
        <v>689</v>
      </c>
      <c r="B108" s="79" t="s">
        <v>6</v>
      </c>
      <c r="C108" s="122" t="s">
        <v>67</v>
      </c>
      <c r="D108" s="148" t="s">
        <v>690</v>
      </c>
      <c r="E108" s="149"/>
      <c r="F108" s="149"/>
      <c r="G108" s="150"/>
      <c r="H108" s="81">
        <v>801800</v>
      </c>
      <c r="I108" s="82">
        <v>432500</v>
      </c>
      <c r="J108" s="83">
        <f>IF(H108=0,0,MAX(H108-I108,0))</f>
        <v>369300</v>
      </c>
      <c r="K108" s="120" t="str">
        <f t="shared" si="2"/>
        <v>00020230013050000151</v>
      </c>
      <c r="L108" s="84" t="str">
        <f>C108&amp;D108&amp;G108</f>
        <v>00020230013050000151</v>
      </c>
    </row>
    <row r="109" spans="1:12" ht="33.75">
      <c r="A109" s="100" t="s">
        <v>691</v>
      </c>
      <c r="B109" s="101" t="s">
        <v>6</v>
      </c>
      <c r="C109" s="102" t="s">
        <v>67</v>
      </c>
      <c r="D109" s="151" t="s">
        <v>692</v>
      </c>
      <c r="E109" s="152"/>
      <c r="F109" s="152"/>
      <c r="G109" s="153"/>
      <c r="H109" s="97">
        <v>1519500</v>
      </c>
      <c r="I109" s="103">
        <v>958888</v>
      </c>
      <c r="J109" s="104">
        <v>560612</v>
      </c>
      <c r="K109" s="119" t="str">
        <f t="shared" si="2"/>
        <v>00020230021000000151</v>
      </c>
      <c r="L109" s="106" t="s">
        <v>693</v>
      </c>
    </row>
    <row r="110" spans="1:12" s="85" customFormat="1" ht="33.75">
      <c r="A110" s="80" t="s">
        <v>694</v>
      </c>
      <c r="B110" s="79" t="s">
        <v>6</v>
      </c>
      <c r="C110" s="122" t="s">
        <v>67</v>
      </c>
      <c r="D110" s="148" t="s">
        <v>695</v>
      </c>
      <c r="E110" s="149"/>
      <c r="F110" s="149"/>
      <c r="G110" s="150"/>
      <c r="H110" s="81">
        <v>1519500</v>
      </c>
      <c r="I110" s="82">
        <v>958888</v>
      </c>
      <c r="J110" s="83">
        <f>IF(H110=0,0,MAX(H110-I110,0))</f>
        <v>560612</v>
      </c>
      <c r="K110" s="120" t="str">
        <f t="shared" si="2"/>
        <v>00020230021050000151</v>
      </c>
      <c r="L110" s="84" t="str">
        <f>C110&amp;D110&amp;G110</f>
        <v>00020230021050000151</v>
      </c>
    </row>
    <row r="111" spans="1:12" ht="33.75">
      <c r="A111" s="100" t="s">
        <v>696</v>
      </c>
      <c r="B111" s="101" t="s">
        <v>6</v>
      </c>
      <c r="C111" s="102" t="s">
        <v>67</v>
      </c>
      <c r="D111" s="151" t="s">
        <v>697</v>
      </c>
      <c r="E111" s="152"/>
      <c r="F111" s="152"/>
      <c r="G111" s="153"/>
      <c r="H111" s="97">
        <v>223543000</v>
      </c>
      <c r="I111" s="103">
        <v>140409216.88</v>
      </c>
      <c r="J111" s="104">
        <v>83133783.12</v>
      </c>
      <c r="K111" s="119" t="str">
        <f t="shared" si="2"/>
        <v>00020230024000000151</v>
      </c>
      <c r="L111" s="106" t="s">
        <v>698</v>
      </c>
    </row>
    <row r="112" spans="1:12" s="85" customFormat="1" ht="33.75">
      <c r="A112" s="80" t="s">
        <v>699</v>
      </c>
      <c r="B112" s="79" t="s">
        <v>6</v>
      </c>
      <c r="C112" s="122" t="s">
        <v>67</v>
      </c>
      <c r="D112" s="148" t="s">
        <v>700</v>
      </c>
      <c r="E112" s="149"/>
      <c r="F112" s="149"/>
      <c r="G112" s="150"/>
      <c r="H112" s="81">
        <v>223543000</v>
      </c>
      <c r="I112" s="82">
        <v>140409216.88</v>
      </c>
      <c r="J112" s="83">
        <f>IF(H112=0,0,MAX(H112-I112,0))</f>
        <v>83133783.12</v>
      </c>
      <c r="K112" s="120" t="str">
        <f t="shared" si="2"/>
        <v>00020230024050000151</v>
      </c>
      <c r="L112" s="84" t="str">
        <f>C112&amp;D112&amp;G112</f>
        <v>00020230024050000151</v>
      </c>
    </row>
    <row r="113" spans="1:12" ht="33.75">
      <c r="A113" s="100" t="s">
        <v>701</v>
      </c>
      <c r="B113" s="101" t="s">
        <v>6</v>
      </c>
      <c r="C113" s="102" t="s">
        <v>67</v>
      </c>
      <c r="D113" s="151" t="s">
        <v>702</v>
      </c>
      <c r="E113" s="152"/>
      <c r="F113" s="152"/>
      <c r="G113" s="153"/>
      <c r="H113" s="97">
        <v>16892800</v>
      </c>
      <c r="I113" s="103">
        <v>8707100</v>
      </c>
      <c r="J113" s="104">
        <v>8185700</v>
      </c>
      <c r="K113" s="119" t="str">
        <f aca="true" t="shared" si="3" ref="K113:K132">C113&amp;D113&amp;G113</f>
        <v>00020230027000000151</v>
      </c>
      <c r="L113" s="106" t="s">
        <v>703</v>
      </c>
    </row>
    <row r="114" spans="1:12" s="85" customFormat="1" ht="45">
      <c r="A114" s="80" t="s">
        <v>704</v>
      </c>
      <c r="B114" s="79" t="s">
        <v>6</v>
      </c>
      <c r="C114" s="122" t="s">
        <v>67</v>
      </c>
      <c r="D114" s="148" t="s">
        <v>705</v>
      </c>
      <c r="E114" s="149"/>
      <c r="F114" s="149"/>
      <c r="G114" s="150"/>
      <c r="H114" s="81">
        <v>16892800</v>
      </c>
      <c r="I114" s="82">
        <v>8707100</v>
      </c>
      <c r="J114" s="83">
        <f>IF(H114=0,0,MAX(H114-I114,0))</f>
        <v>8185700</v>
      </c>
      <c r="K114" s="120" t="str">
        <f t="shared" si="3"/>
        <v>00020230027050000151</v>
      </c>
      <c r="L114" s="84" t="str">
        <f>C114&amp;D114&amp;G114</f>
        <v>00020230027050000151</v>
      </c>
    </row>
    <row r="115" spans="1:12" ht="56.25">
      <c r="A115" s="100" t="s">
        <v>706</v>
      </c>
      <c r="B115" s="101" t="s">
        <v>6</v>
      </c>
      <c r="C115" s="102" t="s">
        <v>67</v>
      </c>
      <c r="D115" s="151" t="s">
        <v>707</v>
      </c>
      <c r="E115" s="152"/>
      <c r="F115" s="152"/>
      <c r="G115" s="153"/>
      <c r="H115" s="97">
        <v>1726500</v>
      </c>
      <c r="I115" s="103">
        <v>1350000</v>
      </c>
      <c r="J115" s="104">
        <v>376500</v>
      </c>
      <c r="K115" s="119" t="str">
        <f t="shared" si="3"/>
        <v>00020230029000000151</v>
      </c>
      <c r="L115" s="106" t="s">
        <v>708</v>
      </c>
    </row>
    <row r="116" spans="1:12" s="85" customFormat="1" ht="67.5">
      <c r="A116" s="80" t="s">
        <v>709</v>
      </c>
      <c r="B116" s="79" t="s">
        <v>6</v>
      </c>
      <c r="C116" s="122" t="s">
        <v>67</v>
      </c>
      <c r="D116" s="148" t="s">
        <v>710</v>
      </c>
      <c r="E116" s="149"/>
      <c r="F116" s="149"/>
      <c r="G116" s="150"/>
      <c r="H116" s="81">
        <v>1726500</v>
      </c>
      <c r="I116" s="82">
        <v>1350000</v>
      </c>
      <c r="J116" s="83">
        <f>IF(H116=0,0,MAX(H116-I116,0))</f>
        <v>376500</v>
      </c>
      <c r="K116" s="120" t="str">
        <f t="shared" si="3"/>
        <v>00020230029050000151</v>
      </c>
      <c r="L116" s="84" t="str">
        <f>C116&amp;D116&amp;G116</f>
        <v>00020230029050000151</v>
      </c>
    </row>
    <row r="117" spans="1:12" ht="56.25">
      <c r="A117" s="100" t="s">
        <v>711</v>
      </c>
      <c r="B117" s="101" t="s">
        <v>6</v>
      </c>
      <c r="C117" s="102" t="s">
        <v>67</v>
      </c>
      <c r="D117" s="151" t="s">
        <v>712</v>
      </c>
      <c r="E117" s="152"/>
      <c r="F117" s="152"/>
      <c r="G117" s="153"/>
      <c r="H117" s="97">
        <v>6369600</v>
      </c>
      <c r="I117" s="103">
        <v>6369600</v>
      </c>
      <c r="J117" s="104">
        <v>0</v>
      </c>
      <c r="K117" s="119" t="str">
        <f t="shared" si="3"/>
        <v>00020235082000000151</v>
      </c>
      <c r="L117" s="106" t="s">
        <v>713</v>
      </c>
    </row>
    <row r="118" spans="1:12" s="85" customFormat="1" ht="56.25">
      <c r="A118" s="80" t="s">
        <v>714</v>
      </c>
      <c r="B118" s="79" t="s">
        <v>6</v>
      </c>
      <c r="C118" s="122" t="s">
        <v>67</v>
      </c>
      <c r="D118" s="148" t="s">
        <v>715</v>
      </c>
      <c r="E118" s="149"/>
      <c r="F118" s="149"/>
      <c r="G118" s="150"/>
      <c r="H118" s="81">
        <v>6369600</v>
      </c>
      <c r="I118" s="82">
        <v>6369600</v>
      </c>
      <c r="J118" s="83">
        <f>IF(H118=0,0,MAX(H118-I118,0))</f>
        <v>0</v>
      </c>
      <c r="K118" s="120" t="str">
        <f t="shared" si="3"/>
        <v>00020235082050000151</v>
      </c>
      <c r="L118" s="84" t="str">
        <f>C118&amp;D118&amp;G118</f>
        <v>00020235082050000151</v>
      </c>
    </row>
    <row r="119" spans="1:12" ht="33.75">
      <c r="A119" s="100" t="s">
        <v>716</v>
      </c>
      <c r="B119" s="101" t="s">
        <v>6</v>
      </c>
      <c r="C119" s="102" t="s">
        <v>67</v>
      </c>
      <c r="D119" s="151" t="s">
        <v>717</v>
      </c>
      <c r="E119" s="152"/>
      <c r="F119" s="152"/>
      <c r="G119" s="153"/>
      <c r="H119" s="97">
        <v>531900</v>
      </c>
      <c r="I119" s="103">
        <v>399600</v>
      </c>
      <c r="J119" s="104">
        <v>132300</v>
      </c>
      <c r="K119" s="119" t="str">
        <f t="shared" si="3"/>
        <v>00020235118000000151</v>
      </c>
      <c r="L119" s="106" t="s">
        <v>718</v>
      </c>
    </row>
    <row r="120" spans="1:12" s="85" customFormat="1" ht="33.75">
      <c r="A120" s="80" t="s">
        <v>719</v>
      </c>
      <c r="B120" s="79" t="s">
        <v>6</v>
      </c>
      <c r="C120" s="122" t="s">
        <v>67</v>
      </c>
      <c r="D120" s="148" t="s">
        <v>720</v>
      </c>
      <c r="E120" s="149"/>
      <c r="F120" s="149"/>
      <c r="G120" s="150"/>
      <c r="H120" s="81">
        <v>531900</v>
      </c>
      <c r="I120" s="82">
        <v>399600</v>
      </c>
      <c r="J120" s="83">
        <f>IF(H120=0,0,MAX(H120-I120,0))</f>
        <v>132300</v>
      </c>
      <c r="K120" s="120" t="str">
        <f t="shared" si="3"/>
        <v>00020235118050000151</v>
      </c>
      <c r="L120" s="84" t="str">
        <f>C120&amp;D120&amp;G120</f>
        <v>00020235118050000151</v>
      </c>
    </row>
    <row r="121" spans="1:12" ht="22.5">
      <c r="A121" s="100" t="s">
        <v>721</v>
      </c>
      <c r="B121" s="101" t="s">
        <v>6</v>
      </c>
      <c r="C121" s="102" t="s">
        <v>67</v>
      </c>
      <c r="D121" s="151" t="s">
        <v>722</v>
      </c>
      <c r="E121" s="152"/>
      <c r="F121" s="152"/>
      <c r="G121" s="153"/>
      <c r="H121" s="97">
        <v>11943600</v>
      </c>
      <c r="I121" s="103">
        <v>7009000</v>
      </c>
      <c r="J121" s="104">
        <v>4934600</v>
      </c>
      <c r="K121" s="119" t="str">
        <f t="shared" si="3"/>
        <v>00020235250000000151</v>
      </c>
      <c r="L121" s="106" t="s">
        <v>723</v>
      </c>
    </row>
    <row r="122" spans="1:12" s="85" customFormat="1" ht="33.75">
      <c r="A122" s="80" t="s">
        <v>724</v>
      </c>
      <c r="B122" s="79" t="s">
        <v>6</v>
      </c>
      <c r="C122" s="122" t="s">
        <v>67</v>
      </c>
      <c r="D122" s="148" t="s">
        <v>725</v>
      </c>
      <c r="E122" s="149"/>
      <c r="F122" s="149"/>
      <c r="G122" s="150"/>
      <c r="H122" s="81">
        <v>11943600</v>
      </c>
      <c r="I122" s="82">
        <v>7009000</v>
      </c>
      <c r="J122" s="83">
        <f>IF(H122=0,0,MAX(H122-I122,0))</f>
        <v>4934600</v>
      </c>
      <c r="K122" s="120" t="str">
        <f t="shared" si="3"/>
        <v>00020235250050000151</v>
      </c>
      <c r="L122" s="84" t="str">
        <f>C122&amp;D122&amp;G122</f>
        <v>00020235250050000151</v>
      </c>
    </row>
    <row r="123" spans="1:12" ht="12.75">
      <c r="A123" s="100" t="s">
        <v>726</v>
      </c>
      <c r="B123" s="101" t="s">
        <v>6</v>
      </c>
      <c r="C123" s="102" t="s">
        <v>67</v>
      </c>
      <c r="D123" s="151" t="s">
        <v>727</v>
      </c>
      <c r="E123" s="152"/>
      <c r="F123" s="152"/>
      <c r="G123" s="153"/>
      <c r="H123" s="97">
        <v>384200</v>
      </c>
      <c r="I123" s="103">
        <v>231334.74</v>
      </c>
      <c r="J123" s="104">
        <v>152865.26</v>
      </c>
      <c r="K123" s="119" t="str">
        <f t="shared" si="3"/>
        <v>00020239999000000151</v>
      </c>
      <c r="L123" s="106" t="s">
        <v>728</v>
      </c>
    </row>
    <row r="124" spans="1:12" s="85" customFormat="1" ht="12.75">
      <c r="A124" s="80" t="s">
        <v>729</v>
      </c>
      <c r="B124" s="79" t="s">
        <v>6</v>
      </c>
      <c r="C124" s="122" t="s">
        <v>67</v>
      </c>
      <c r="D124" s="148" t="s">
        <v>730</v>
      </c>
      <c r="E124" s="149"/>
      <c r="F124" s="149"/>
      <c r="G124" s="150"/>
      <c r="H124" s="81">
        <v>384200</v>
      </c>
      <c r="I124" s="82">
        <v>231334.74</v>
      </c>
      <c r="J124" s="83">
        <f>IF(H124=0,0,MAX(H124-I124,0))</f>
        <v>152865.26</v>
      </c>
      <c r="K124" s="120" t="str">
        <f t="shared" si="3"/>
        <v>00020239999050000151</v>
      </c>
      <c r="L124" s="84" t="str">
        <f>C124&amp;D124&amp;G124</f>
        <v>00020239999050000151</v>
      </c>
    </row>
    <row r="125" spans="1:12" ht="12.75">
      <c r="A125" s="100" t="s">
        <v>245</v>
      </c>
      <c r="B125" s="101" t="s">
        <v>6</v>
      </c>
      <c r="C125" s="102" t="s">
        <v>67</v>
      </c>
      <c r="D125" s="151" t="s">
        <v>731</v>
      </c>
      <c r="E125" s="152"/>
      <c r="F125" s="152"/>
      <c r="G125" s="153"/>
      <c r="H125" s="97">
        <v>5704900</v>
      </c>
      <c r="I125" s="103">
        <v>3428667</v>
      </c>
      <c r="J125" s="104">
        <v>2276233</v>
      </c>
      <c r="K125" s="119" t="str">
        <f t="shared" si="3"/>
        <v>00020240000000000151</v>
      </c>
      <c r="L125" s="106" t="s">
        <v>732</v>
      </c>
    </row>
    <row r="126" spans="1:12" ht="45">
      <c r="A126" s="100" t="s">
        <v>733</v>
      </c>
      <c r="B126" s="101" t="s">
        <v>6</v>
      </c>
      <c r="C126" s="102" t="s">
        <v>67</v>
      </c>
      <c r="D126" s="151" t="s">
        <v>734</v>
      </c>
      <c r="E126" s="152"/>
      <c r="F126" s="152"/>
      <c r="G126" s="153"/>
      <c r="H126" s="97">
        <v>570400</v>
      </c>
      <c r="I126" s="103">
        <v>0</v>
      </c>
      <c r="J126" s="104">
        <v>570400</v>
      </c>
      <c r="K126" s="119" t="str">
        <f t="shared" si="3"/>
        <v>00020240014000000151</v>
      </c>
      <c r="L126" s="106" t="s">
        <v>735</v>
      </c>
    </row>
    <row r="127" spans="1:12" s="85" customFormat="1" ht="56.25">
      <c r="A127" s="80" t="s">
        <v>736</v>
      </c>
      <c r="B127" s="79" t="s">
        <v>6</v>
      </c>
      <c r="C127" s="122" t="s">
        <v>67</v>
      </c>
      <c r="D127" s="148" t="s">
        <v>737</v>
      </c>
      <c r="E127" s="149"/>
      <c r="F127" s="149"/>
      <c r="G127" s="150"/>
      <c r="H127" s="81">
        <v>570400</v>
      </c>
      <c r="I127" s="82">
        <v>0</v>
      </c>
      <c r="J127" s="83">
        <f>IF(H127=0,0,MAX(H127-I127,0))</f>
        <v>570400</v>
      </c>
      <c r="K127" s="120" t="str">
        <f t="shared" si="3"/>
        <v>00020240014050000151</v>
      </c>
      <c r="L127" s="84" t="str">
        <f>C127&amp;D127&amp;G127</f>
        <v>00020240014050000151</v>
      </c>
    </row>
    <row r="128" spans="1:12" ht="22.5">
      <c r="A128" s="100" t="s">
        <v>738</v>
      </c>
      <c r="B128" s="101" t="s">
        <v>6</v>
      </c>
      <c r="C128" s="102" t="s">
        <v>67</v>
      </c>
      <c r="D128" s="151" t="s">
        <v>739</v>
      </c>
      <c r="E128" s="152"/>
      <c r="F128" s="152"/>
      <c r="G128" s="153"/>
      <c r="H128" s="97">
        <v>5134500</v>
      </c>
      <c r="I128" s="103">
        <v>3428667</v>
      </c>
      <c r="J128" s="104">
        <v>1705833</v>
      </c>
      <c r="K128" s="119" t="str">
        <f t="shared" si="3"/>
        <v>00020249999000000151</v>
      </c>
      <c r="L128" s="106" t="s">
        <v>740</v>
      </c>
    </row>
    <row r="129" spans="1:12" s="85" customFormat="1" ht="22.5">
      <c r="A129" s="80" t="s">
        <v>741</v>
      </c>
      <c r="B129" s="79" t="s">
        <v>6</v>
      </c>
      <c r="C129" s="122" t="s">
        <v>67</v>
      </c>
      <c r="D129" s="148" t="s">
        <v>742</v>
      </c>
      <c r="E129" s="149"/>
      <c r="F129" s="149"/>
      <c r="G129" s="150"/>
      <c r="H129" s="81">
        <v>5134500</v>
      </c>
      <c r="I129" s="82">
        <v>3428667</v>
      </c>
      <c r="J129" s="83">
        <f>IF(H129=0,0,MAX(H129-I129,0))</f>
        <v>1705833</v>
      </c>
      <c r="K129" s="120" t="str">
        <f t="shared" si="3"/>
        <v>00020249999050000151</v>
      </c>
      <c r="L129" s="84" t="str">
        <f>C129&amp;D129&amp;G129</f>
        <v>00020249999050000151</v>
      </c>
    </row>
    <row r="130" spans="1:12" ht="33.75">
      <c r="A130" s="100" t="s">
        <v>743</v>
      </c>
      <c r="B130" s="101" t="s">
        <v>6</v>
      </c>
      <c r="C130" s="102" t="s">
        <v>67</v>
      </c>
      <c r="D130" s="151" t="s">
        <v>744</v>
      </c>
      <c r="E130" s="152"/>
      <c r="F130" s="152"/>
      <c r="G130" s="153"/>
      <c r="H130" s="97">
        <v>0</v>
      </c>
      <c r="I130" s="103">
        <v>-17220.56</v>
      </c>
      <c r="J130" s="104">
        <v>0</v>
      </c>
      <c r="K130" s="119" t="str">
        <f t="shared" si="3"/>
        <v>00021900000000000000</v>
      </c>
      <c r="L130" s="106" t="s">
        <v>745</v>
      </c>
    </row>
    <row r="131" spans="1:12" ht="45">
      <c r="A131" s="100" t="s">
        <v>746</v>
      </c>
      <c r="B131" s="101" t="s">
        <v>6</v>
      </c>
      <c r="C131" s="102" t="s">
        <v>67</v>
      </c>
      <c r="D131" s="151" t="s">
        <v>747</v>
      </c>
      <c r="E131" s="152"/>
      <c r="F131" s="152"/>
      <c r="G131" s="153"/>
      <c r="H131" s="97">
        <v>0</v>
      </c>
      <c r="I131" s="103">
        <v>-17220.56</v>
      </c>
      <c r="J131" s="104">
        <v>0</v>
      </c>
      <c r="K131" s="119" t="str">
        <f t="shared" si="3"/>
        <v>00021900000050000151</v>
      </c>
      <c r="L131" s="106" t="s">
        <v>748</v>
      </c>
    </row>
    <row r="132" spans="1:12" s="85" customFormat="1" ht="45">
      <c r="A132" s="80" t="s">
        <v>749</v>
      </c>
      <c r="B132" s="79" t="s">
        <v>6</v>
      </c>
      <c r="C132" s="122" t="s">
        <v>67</v>
      </c>
      <c r="D132" s="148" t="s">
        <v>750</v>
      </c>
      <c r="E132" s="149"/>
      <c r="F132" s="149"/>
      <c r="G132" s="150"/>
      <c r="H132" s="81">
        <v>0</v>
      </c>
      <c r="I132" s="82">
        <v>-17220.56</v>
      </c>
      <c r="J132" s="83">
        <f>IF(H132=0,0,MAX(H132-I132,0))</f>
        <v>0</v>
      </c>
      <c r="K132" s="120" t="str">
        <f t="shared" si="3"/>
        <v>00021960010050000151</v>
      </c>
      <c r="L132" s="84" t="str">
        <f>C132&amp;D132&amp;G132</f>
        <v>00021960010050000151</v>
      </c>
    </row>
    <row r="133" spans="1:11" ht="3.75" customHeight="1" hidden="1" thickBot="1">
      <c r="A133" s="15"/>
      <c r="B133" s="27"/>
      <c r="C133" s="19"/>
      <c r="D133" s="28"/>
      <c r="E133" s="28"/>
      <c r="F133" s="28"/>
      <c r="G133" s="28"/>
      <c r="H133" s="36"/>
      <c r="I133" s="37"/>
      <c r="J133" s="51"/>
      <c r="K133" s="116"/>
    </row>
    <row r="134" spans="1:11" ht="12.75">
      <c r="A134" s="20"/>
      <c r="B134" s="21"/>
      <c r="C134" s="22"/>
      <c r="D134" s="22"/>
      <c r="E134" s="22"/>
      <c r="F134" s="22"/>
      <c r="G134" s="22"/>
      <c r="H134" s="23"/>
      <c r="I134" s="23"/>
      <c r="J134" s="22"/>
      <c r="K134" s="22"/>
    </row>
    <row r="135" spans="1:11" ht="12.75" customHeight="1">
      <c r="A135" s="176" t="s">
        <v>24</v>
      </c>
      <c r="B135" s="176"/>
      <c r="C135" s="176"/>
      <c r="D135" s="176"/>
      <c r="E135" s="176"/>
      <c r="F135" s="176"/>
      <c r="G135" s="176"/>
      <c r="H135" s="176"/>
      <c r="I135" s="176"/>
      <c r="J135" s="176"/>
      <c r="K135" s="113"/>
    </row>
    <row r="136" spans="1:11" ht="12.75">
      <c r="A136" s="8"/>
      <c r="B136" s="8"/>
      <c r="C136" s="9"/>
      <c r="D136" s="9"/>
      <c r="E136" s="9"/>
      <c r="F136" s="9"/>
      <c r="G136" s="9"/>
      <c r="H136" s="10"/>
      <c r="I136" s="10"/>
      <c r="J136" s="33" t="s">
        <v>20</v>
      </c>
      <c r="K136" s="33"/>
    </row>
    <row r="137" spans="1:11" ht="12.75" customHeight="1">
      <c r="A137" s="164" t="s">
        <v>38</v>
      </c>
      <c r="B137" s="164" t="s">
        <v>39</v>
      </c>
      <c r="C137" s="177" t="s">
        <v>43</v>
      </c>
      <c r="D137" s="178"/>
      <c r="E137" s="178"/>
      <c r="F137" s="178"/>
      <c r="G137" s="179"/>
      <c r="H137" s="164" t="s">
        <v>41</v>
      </c>
      <c r="I137" s="164" t="s">
        <v>23</v>
      </c>
      <c r="J137" s="164" t="s">
        <v>42</v>
      </c>
      <c r="K137" s="114"/>
    </row>
    <row r="138" spans="1:11" ht="12.75">
      <c r="A138" s="165"/>
      <c r="B138" s="165"/>
      <c r="C138" s="180"/>
      <c r="D138" s="181"/>
      <c r="E138" s="181"/>
      <c r="F138" s="181"/>
      <c r="G138" s="182"/>
      <c r="H138" s="165"/>
      <c r="I138" s="165"/>
      <c r="J138" s="165"/>
      <c r="K138" s="114"/>
    </row>
    <row r="139" spans="1:11" ht="12.75">
      <c r="A139" s="166"/>
      <c r="B139" s="166"/>
      <c r="C139" s="183"/>
      <c r="D139" s="184"/>
      <c r="E139" s="184"/>
      <c r="F139" s="184"/>
      <c r="G139" s="185"/>
      <c r="H139" s="166"/>
      <c r="I139" s="166"/>
      <c r="J139" s="166"/>
      <c r="K139" s="114"/>
    </row>
    <row r="140" spans="1:11" ht="13.5" thickBot="1">
      <c r="A140" s="70">
        <v>1</v>
      </c>
      <c r="B140" s="12">
        <v>2</v>
      </c>
      <c r="C140" s="173">
        <v>3</v>
      </c>
      <c r="D140" s="174"/>
      <c r="E140" s="174"/>
      <c r="F140" s="174"/>
      <c r="G140" s="175"/>
      <c r="H140" s="13" t="s">
        <v>2</v>
      </c>
      <c r="I140" s="13" t="s">
        <v>25</v>
      </c>
      <c r="J140" s="13" t="s">
        <v>26</v>
      </c>
      <c r="K140" s="115"/>
    </row>
    <row r="141" spans="1:10" ht="12.75">
      <c r="A141" s="71" t="s">
        <v>5</v>
      </c>
      <c r="B141" s="38" t="s">
        <v>7</v>
      </c>
      <c r="C141" s="186" t="s">
        <v>17</v>
      </c>
      <c r="D141" s="187"/>
      <c r="E141" s="187"/>
      <c r="F141" s="187"/>
      <c r="G141" s="188"/>
      <c r="H141" s="52">
        <v>526933101.83</v>
      </c>
      <c r="I141" s="52">
        <v>310101732.83</v>
      </c>
      <c r="J141" s="105">
        <v>216831369</v>
      </c>
    </row>
    <row r="142" spans="1:10" ht="12.75" customHeight="1">
      <c r="A142" s="73" t="s">
        <v>4</v>
      </c>
      <c r="B142" s="50"/>
      <c r="C142" s="189"/>
      <c r="D142" s="190"/>
      <c r="E142" s="190"/>
      <c r="F142" s="190"/>
      <c r="G142" s="191"/>
      <c r="H142" s="59"/>
      <c r="I142" s="60"/>
      <c r="J142" s="61"/>
    </row>
    <row r="143" spans="1:12" ht="12.75">
      <c r="A143" s="100" t="s">
        <v>130</v>
      </c>
      <c r="B143" s="101" t="s">
        <v>7</v>
      </c>
      <c r="C143" s="102" t="s">
        <v>67</v>
      </c>
      <c r="D143" s="125" t="s">
        <v>132</v>
      </c>
      <c r="E143" s="151" t="s">
        <v>131</v>
      </c>
      <c r="F143" s="154"/>
      <c r="G143" s="130" t="s">
        <v>67</v>
      </c>
      <c r="H143" s="97">
        <v>53187870</v>
      </c>
      <c r="I143" s="103">
        <v>26916855.94</v>
      </c>
      <c r="J143" s="104">
        <v>26271014.06</v>
      </c>
      <c r="K143" s="119" t="str">
        <f aca="true" t="shared" si="4" ref="K143:K206">C143&amp;D143&amp;E143&amp;F143&amp;G143</f>
        <v>00001000000000000000</v>
      </c>
      <c r="L143" s="107" t="s">
        <v>91</v>
      </c>
    </row>
    <row r="144" spans="1:12" ht="22.5">
      <c r="A144" s="100" t="s">
        <v>133</v>
      </c>
      <c r="B144" s="101" t="s">
        <v>7</v>
      </c>
      <c r="C144" s="102" t="s">
        <v>67</v>
      </c>
      <c r="D144" s="125" t="s">
        <v>135</v>
      </c>
      <c r="E144" s="151" t="s">
        <v>131</v>
      </c>
      <c r="F144" s="154"/>
      <c r="G144" s="130" t="s">
        <v>67</v>
      </c>
      <c r="H144" s="97">
        <v>1917050</v>
      </c>
      <c r="I144" s="103">
        <v>911805.72</v>
      </c>
      <c r="J144" s="104">
        <v>1005244.28</v>
      </c>
      <c r="K144" s="119" t="str">
        <f t="shared" si="4"/>
        <v>00001020000000000000</v>
      </c>
      <c r="L144" s="107" t="s">
        <v>134</v>
      </c>
    </row>
    <row r="145" spans="1:12" ht="56.25">
      <c r="A145" s="100" t="s">
        <v>136</v>
      </c>
      <c r="B145" s="101" t="s">
        <v>7</v>
      </c>
      <c r="C145" s="102" t="s">
        <v>67</v>
      </c>
      <c r="D145" s="125" t="s">
        <v>135</v>
      </c>
      <c r="E145" s="151" t="s">
        <v>131</v>
      </c>
      <c r="F145" s="154"/>
      <c r="G145" s="130" t="s">
        <v>138</v>
      </c>
      <c r="H145" s="97">
        <v>1917050</v>
      </c>
      <c r="I145" s="103">
        <v>911805.72</v>
      </c>
      <c r="J145" s="104">
        <v>1005244.28</v>
      </c>
      <c r="K145" s="119" t="str">
        <f t="shared" si="4"/>
        <v>00001020000000000100</v>
      </c>
      <c r="L145" s="107" t="s">
        <v>137</v>
      </c>
    </row>
    <row r="146" spans="1:12" ht="22.5">
      <c r="A146" s="100" t="s">
        <v>139</v>
      </c>
      <c r="B146" s="101" t="s">
        <v>7</v>
      </c>
      <c r="C146" s="102" t="s">
        <v>67</v>
      </c>
      <c r="D146" s="125" t="s">
        <v>135</v>
      </c>
      <c r="E146" s="151" t="s">
        <v>131</v>
      </c>
      <c r="F146" s="154"/>
      <c r="G146" s="130" t="s">
        <v>141</v>
      </c>
      <c r="H146" s="97">
        <v>1917050</v>
      </c>
      <c r="I146" s="103">
        <v>911805.72</v>
      </c>
      <c r="J146" s="104">
        <v>1005244.28</v>
      </c>
      <c r="K146" s="119" t="str">
        <f t="shared" si="4"/>
        <v>00001020000000000120</v>
      </c>
      <c r="L146" s="107" t="s">
        <v>140</v>
      </c>
    </row>
    <row r="147" spans="1:12" s="85" customFormat="1" ht="22.5">
      <c r="A147" s="80" t="s">
        <v>142</v>
      </c>
      <c r="B147" s="79" t="s">
        <v>7</v>
      </c>
      <c r="C147" s="122" t="s">
        <v>67</v>
      </c>
      <c r="D147" s="126" t="s">
        <v>135</v>
      </c>
      <c r="E147" s="148" t="s">
        <v>131</v>
      </c>
      <c r="F147" s="155"/>
      <c r="G147" s="123" t="s">
        <v>143</v>
      </c>
      <c r="H147" s="81">
        <v>1396000</v>
      </c>
      <c r="I147" s="82">
        <v>703232.13</v>
      </c>
      <c r="J147" s="83">
        <f>MAX(H147-I147,0)</f>
        <v>692767.87</v>
      </c>
      <c r="K147" s="119" t="str">
        <f t="shared" si="4"/>
        <v>00001020000000000121</v>
      </c>
      <c r="L147" s="84" t="str">
        <f>C147&amp;D147&amp;E147&amp;F147&amp;G147</f>
        <v>00001020000000000121</v>
      </c>
    </row>
    <row r="148" spans="1:12" s="85" customFormat="1" ht="33.75">
      <c r="A148" s="80" t="s">
        <v>144</v>
      </c>
      <c r="B148" s="79" t="s">
        <v>7</v>
      </c>
      <c r="C148" s="122" t="s">
        <v>67</v>
      </c>
      <c r="D148" s="126" t="s">
        <v>135</v>
      </c>
      <c r="E148" s="148" t="s">
        <v>131</v>
      </c>
      <c r="F148" s="155"/>
      <c r="G148" s="123" t="s">
        <v>145</v>
      </c>
      <c r="H148" s="81">
        <v>100050</v>
      </c>
      <c r="I148" s="82">
        <v>27300</v>
      </c>
      <c r="J148" s="83">
        <f>MAX(H148-I148,0)</f>
        <v>72750</v>
      </c>
      <c r="K148" s="119" t="str">
        <f t="shared" si="4"/>
        <v>00001020000000000122</v>
      </c>
      <c r="L148" s="84" t="str">
        <f>C148&amp;D148&amp;E148&amp;F148&amp;G148</f>
        <v>00001020000000000122</v>
      </c>
    </row>
    <row r="149" spans="1:12" s="85" customFormat="1" ht="33.75">
      <c r="A149" s="80" t="s">
        <v>146</v>
      </c>
      <c r="B149" s="79" t="s">
        <v>7</v>
      </c>
      <c r="C149" s="122" t="s">
        <v>67</v>
      </c>
      <c r="D149" s="126" t="s">
        <v>135</v>
      </c>
      <c r="E149" s="148" t="s">
        <v>131</v>
      </c>
      <c r="F149" s="155"/>
      <c r="G149" s="123" t="s">
        <v>147</v>
      </c>
      <c r="H149" s="81">
        <v>421000</v>
      </c>
      <c r="I149" s="82">
        <v>181273.59</v>
      </c>
      <c r="J149" s="83">
        <f>MAX(H149-I149,0)</f>
        <v>239726.41</v>
      </c>
      <c r="K149" s="119" t="str">
        <f t="shared" si="4"/>
        <v>00001020000000000129</v>
      </c>
      <c r="L149" s="84" t="str">
        <f>C149&amp;D149&amp;E149&amp;F149&amp;G149</f>
        <v>00001020000000000129</v>
      </c>
    </row>
    <row r="150" spans="1:12" ht="33.75">
      <c r="A150" s="100" t="s">
        <v>148</v>
      </c>
      <c r="B150" s="101" t="s">
        <v>7</v>
      </c>
      <c r="C150" s="102" t="s">
        <v>67</v>
      </c>
      <c r="D150" s="125" t="s">
        <v>150</v>
      </c>
      <c r="E150" s="151" t="s">
        <v>131</v>
      </c>
      <c r="F150" s="154"/>
      <c r="G150" s="130" t="s">
        <v>67</v>
      </c>
      <c r="H150" s="97">
        <v>1306200</v>
      </c>
      <c r="I150" s="103">
        <v>839430.59</v>
      </c>
      <c r="J150" s="104">
        <v>466769.41</v>
      </c>
      <c r="K150" s="119" t="str">
        <f t="shared" si="4"/>
        <v>00001030000000000000</v>
      </c>
      <c r="L150" s="107" t="s">
        <v>149</v>
      </c>
    </row>
    <row r="151" spans="1:12" ht="56.25">
      <c r="A151" s="100" t="s">
        <v>136</v>
      </c>
      <c r="B151" s="101" t="s">
        <v>7</v>
      </c>
      <c r="C151" s="102" t="s">
        <v>67</v>
      </c>
      <c r="D151" s="125" t="s">
        <v>150</v>
      </c>
      <c r="E151" s="151" t="s">
        <v>131</v>
      </c>
      <c r="F151" s="154"/>
      <c r="G151" s="130" t="s">
        <v>138</v>
      </c>
      <c r="H151" s="97">
        <v>1040200</v>
      </c>
      <c r="I151" s="103">
        <v>726270.41</v>
      </c>
      <c r="J151" s="104">
        <v>313929.59</v>
      </c>
      <c r="K151" s="119" t="str">
        <f t="shared" si="4"/>
        <v>00001030000000000100</v>
      </c>
      <c r="L151" s="107" t="s">
        <v>151</v>
      </c>
    </row>
    <row r="152" spans="1:12" ht="22.5">
      <c r="A152" s="100" t="s">
        <v>139</v>
      </c>
      <c r="B152" s="101" t="s">
        <v>7</v>
      </c>
      <c r="C152" s="102" t="s">
        <v>67</v>
      </c>
      <c r="D152" s="125" t="s">
        <v>150</v>
      </c>
      <c r="E152" s="151" t="s">
        <v>131</v>
      </c>
      <c r="F152" s="154"/>
      <c r="G152" s="130" t="s">
        <v>141</v>
      </c>
      <c r="H152" s="97">
        <v>1040200</v>
      </c>
      <c r="I152" s="103">
        <v>726270.41</v>
      </c>
      <c r="J152" s="104">
        <v>313929.59</v>
      </c>
      <c r="K152" s="119" t="str">
        <f t="shared" si="4"/>
        <v>00001030000000000120</v>
      </c>
      <c r="L152" s="107" t="s">
        <v>152</v>
      </c>
    </row>
    <row r="153" spans="1:12" s="85" customFormat="1" ht="22.5">
      <c r="A153" s="80" t="s">
        <v>142</v>
      </c>
      <c r="B153" s="79" t="s">
        <v>7</v>
      </c>
      <c r="C153" s="122" t="s">
        <v>67</v>
      </c>
      <c r="D153" s="126" t="s">
        <v>150</v>
      </c>
      <c r="E153" s="148" t="s">
        <v>131</v>
      </c>
      <c r="F153" s="155"/>
      <c r="G153" s="123" t="s">
        <v>143</v>
      </c>
      <c r="H153" s="81">
        <v>774100</v>
      </c>
      <c r="I153" s="82">
        <v>561289.91</v>
      </c>
      <c r="J153" s="83">
        <f>MAX(H153-I153,0)</f>
        <v>212810.09</v>
      </c>
      <c r="K153" s="119" t="str">
        <f t="shared" si="4"/>
        <v>00001030000000000121</v>
      </c>
      <c r="L153" s="84" t="str">
        <f>C153&amp;D153&amp;E153&amp;F153&amp;G153</f>
        <v>00001030000000000121</v>
      </c>
    </row>
    <row r="154" spans="1:12" s="85" customFormat="1" ht="33.75">
      <c r="A154" s="80" t="s">
        <v>144</v>
      </c>
      <c r="B154" s="79" t="s">
        <v>7</v>
      </c>
      <c r="C154" s="122" t="s">
        <v>67</v>
      </c>
      <c r="D154" s="126" t="s">
        <v>150</v>
      </c>
      <c r="E154" s="148" t="s">
        <v>131</v>
      </c>
      <c r="F154" s="155"/>
      <c r="G154" s="123" t="s">
        <v>145</v>
      </c>
      <c r="H154" s="81">
        <v>40100</v>
      </c>
      <c r="I154" s="82">
        <v>40050</v>
      </c>
      <c r="J154" s="83">
        <f>MAX(H154-I154,0)</f>
        <v>50</v>
      </c>
      <c r="K154" s="119" t="str">
        <f t="shared" si="4"/>
        <v>00001030000000000122</v>
      </c>
      <c r="L154" s="84" t="str">
        <f>C154&amp;D154&amp;E154&amp;F154&amp;G154</f>
        <v>00001030000000000122</v>
      </c>
    </row>
    <row r="155" spans="1:12" s="85" customFormat="1" ht="33.75">
      <c r="A155" s="80" t="s">
        <v>146</v>
      </c>
      <c r="B155" s="79" t="s">
        <v>7</v>
      </c>
      <c r="C155" s="122" t="s">
        <v>67</v>
      </c>
      <c r="D155" s="126" t="s">
        <v>150</v>
      </c>
      <c r="E155" s="148" t="s">
        <v>131</v>
      </c>
      <c r="F155" s="155"/>
      <c r="G155" s="123" t="s">
        <v>147</v>
      </c>
      <c r="H155" s="81">
        <v>226000</v>
      </c>
      <c r="I155" s="82">
        <v>124930.5</v>
      </c>
      <c r="J155" s="83">
        <f>MAX(H155-I155,0)</f>
        <v>101069.5</v>
      </c>
      <c r="K155" s="119" t="str">
        <f t="shared" si="4"/>
        <v>00001030000000000129</v>
      </c>
      <c r="L155" s="84" t="str">
        <f>C155&amp;D155&amp;E155&amp;F155&amp;G155</f>
        <v>00001030000000000129</v>
      </c>
    </row>
    <row r="156" spans="1:12" ht="22.5">
      <c r="A156" s="100" t="s">
        <v>153</v>
      </c>
      <c r="B156" s="101" t="s">
        <v>7</v>
      </c>
      <c r="C156" s="102" t="s">
        <v>67</v>
      </c>
      <c r="D156" s="125" t="s">
        <v>150</v>
      </c>
      <c r="E156" s="151" t="s">
        <v>131</v>
      </c>
      <c r="F156" s="154"/>
      <c r="G156" s="130" t="s">
        <v>7</v>
      </c>
      <c r="H156" s="97">
        <v>263000</v>
      </c>
      <c r="I156" s="103">
        <v>111522.32</v>
      </c>
      <c r="J156" s="104">
        <v>151477.68</v>
      </c>
      <c r="K156" s="119" t="str">
        <f t="shared" si="4"/>
        <v>00001030000000000200</v>
      </c>
      <c r="L156" s="107" t="s">
        <v>154</v>
      </c>
    </row>
    <row r="157" spans="1:12" ht="22.5">
      <c r="A157" s="100" t="s">
        <v>155</v>
      </c>
      <c r="B157" s="101" t="s">
        <v>7</v>
      </c>
      <c r="C157" s="102" t="s">
        <v>67</v>
      </c>
      <c r="D157" s="125" t="s">
        <v>150</v>
      </c>
      <c r="E157" s="151" t="s">
        <v>131</v>
      </c>
      <c r="F157" s="154"/>
      <c r="G157" s="130" t="s">
        <v>157</v>
      </c>
      <c r="H157" s="97">
        <v>263000</v>
      </c>
      <c r="I157" s="103">
        <v>111522.32</v>
      </c>
      <c r="J157" s="104">
        <v>151477.68</v>
      </c>
      <c r="K157" s="119" t="str">
        <f t="shared" si="4"/>
        <v>00001030000000000240</v>
      </c>
      <c r="L157" s="107" t="s">
        <v>156</v>
      </c>
    </row>
    <row r="158" spans="1:12" s="85" customFormat="1" ht="22.5">
      <c r="A158" s="80" t="s">
        <v>158</v>
      </c>
      <c r="B158" s="79" t="s">
        <v>7</v>
      </c>
      <c r="C158" s="122" t="s">
        <v>67</v>
      </c>
      <c r="D158" s="126" t="s">
        <v>150</v>
      </c>
      <c r="E158" s="148" t="s">
        <v>131</v>
      </c>
      <c r="F158" s="155"/>
      <c r="G158" s="123" t="s">
        <v>159</v>
      </c>
      <c r="H158" s="81">
        <v>263000</v>
      </c>
      <c r="I158" s="82">
        <v>111522.32</v>
      </c>
      <c r="J158" s="83">
        <f>MAX(H158-I158,0)</f>
        <v>151477.68</v>
      </c>
      <c r="K158" s="119" t="str">
        <f t="shared" si="4"/>
        <v>00001030000000000244</v>
      </c>
      <c r="L158" s="84" t="str">
        <f>C158&amp;D158&amp;E158&amp;F158&amp;G158</f>
        <v>00001030000000000244</v>
      </c>
    </row>
    <row r="159" spans="1:12" ht="12.75">
      <c r="A159" s="100" t="s">
        <v>160</v>
      </c>
      <c r="B159" s="101" t="s">
        <v>7</v>
      </c>
      <c r="C159" s="102" t="s">
        <v>67</v>
      </c>
      <c r="D159" s="125" t="s">
        <v>150</v>
      </c>
      <c r="E159" s="151" t="s">
        <v>131</v>
      </c>
      <c r="F159" s="154"/>
      <c r="G159" s="130" t="s">
        <v>162</v>
      </c>
      <c r="H159" s="97">
        <v>3000</v>
      </c>
      <c r="I159" s="103">
        <v>1637.86</v>
      </c>
      <c r="J159" s="104">
        <v>1362.14</v>
      </c>
      <c r="K159" s="119" t="str">
        <f t="shared" si="4"/>
        <v>00001030000000000800</v>
      </c>
      <c r="L159" s="107" t="s">
        <v>161</v>
      </c>
    </row>
    <row r="160" spans="1:12" ht="12.75">
      <c r="A160" s="100" t="s">
        <v>163</v>
      </c>
      <c r="B160" s="101" t="s">
        <v>7</v>
      </c>
      <c r="C160" s="102" t="s">
        <v>67</v>
      </c>
      <c r="D160" s="125" t="s">
        <v>150</v>
      </c>
      <c r="E160" s="151" t="s">
        <v>131</v>
      </c>
      <c r="F160" s="154"/>
      <c r="G160" s="130" t="s">
        <v>165</v>
      </c>
      <c r="H160" s="97">
        <v>3000</v>
      </c>
      <c r="I160" s="103">
        <v>1637.86</v>
      </c>
      <c r="J160" s="104">
        <v>1362.14</v>
      </c>
      <c r="K160" s="119" t="str">
        <f t="shared" si="4"/>
        <v>00001030000000000850</v>
      </c>
      <c r="L160" s="107" t="s">
        <v>164</v>
      </c>
    </row>
    <row r="161" spans="1:12" s="85" customFormat="1" ht="12.75">
      <c r="A161" s="80" t="s">
        <v>166</v>
      </c>
      <c r="B161" s="79" t="s">
        <v>7</v>
      </c>
      <c r="C161" s="122" t="s">
        <v>67</v>
      </c>
      <c r="D161" s="126" t="s">
        <v>150</v>
      </c>
      <c r="E161" s="148" t="s">
        <v>131</v>
      </c>
      <c r="F161" s="155"/>
      <c r="G161" s="123" t="s">
        <v>167</v>
      </c>
      <c r="H161" s="81">
        <v>3000</v>
      </c>
      <c r="I161" s="82">
        <v>1637.86</v>
      </c>
      <c r="J161" s="83">
        <f>MAX(H161-I161,0)</f>
        <v>1362.14</v>
      </c>
      <c r="K161" s="119" t="str">
        <f t="shared" si="4"/>
        <v>00001030000000000853</v>
      </c>
      <c r="L161" s="84" t="str">
        <f>C161&amp;D161&amp;E161&amp;F161&amp;G161</f>
        <v>00001030000000000853</v>
      </c>
    </row>
    <row r="162" spans="1:12" ht="45">
      <c r="A162" s="100" t="s">
        <v>168</v>
      </c>
      <c r="B162" s="101" t="s">
        <v>7</v>
      </c>
      <c r="C162" s="102" t="s">
        <v>67</v>
      </c>
      <c r="D162" s="125" t="s">
        <v>170</v>
      </c>
      <c r="E162" s="151" t="s">
        <v>131</v>
      </c>
      <c r="F162" s="154"/>
      <c r="G162" s="130" t="s">
        <v>67</v>
      </c>
      <c r="H162" s="97">
        <v>31949248</v>
      </c>
      <c r="I162" s="103">
        <v>16257107.74</v>
      </c>
      <c r="J162" s="104">
        <v>15692140.26</v>
      </c>
      <c r="K162" s="119" t="str">
        <f t="shared" si="4"/>
        <v>00001040000000000000</v>
      </c>
      <c r="L162" s="107" t="s">
        <v>169</v>
      </c>
    </row>
    <row r="163" spans="1:12" ht="56.25">
      <c r="A163" s="100" t="s">
        <v>136</v>
      </c>
      <c r="B163" s="101" t="s">
        <v>7</v>
      </c>
      <c r="C163" s="102" t="s">
        <v>67</v>
      </c>
      <c r="D163" s="125" t="s">
        <v>170</v>
      </c>
      <c r="E163" s="151" t="s">
        <v>131</v>
      </c>
      <c r="F163" s="154"/>
      <c r="G163" s="130" t="s">
        <v>138</v>
      </c>
      <c r="H163" s="97">
        <v>27374550</v>
      </c>
      <c r="I163" s="103">
        <v>13751875.34</v>
      </c>
      <c r="J163" s="104">
        <v>13622674.66</v>
      </c>
      <c r="K163" s="119" t="str">
        <f t="shared" si="4"/>
        <v>00001040000000000100</v>
      </c>
      <c r="L163" s="107" t="s">
        <v>171</v>
      </c>
    </row>
    <row r="164" spans="1:12" ht="22.5">
      <c r="A164" s="100" t="s">
        <v>139</v>
      </c>
      <c r="B164" s="101" t="s">
        <v>7</v>
      </c>
      <c r="C164" s="102" t="s">
        <v>67</v>
      </c>
      <c r="D164" s="125" t="s">
        <v>170</v>
      </c>
      <c r="E164" s="151" t="s">
        <v>131</v>
      </c>
      <c r="F164" s="154"/>
      <c r="G164" s="130" t="s">
        <v>141</v>
      </c>
      <c r="H164" s="97">
        <v>27374550</v>
      </c>
      <c r="I164" s="103">
        <v>13751875.34</v>
      </c>
      <c r="J164" s="104">
        <v>13622674.66</v>
      </c>
      <c r="K164" s="119" t="str">
        <f t="shared" si="4"/>
        <v>00001040000000000120</v>
      </c>
      <c r="L164" s="107" t="s">
        <v>172</v>
      </c>
    </row>
    <row r="165" spans="1:12" s="85" customFormat="1" ht="22.5">
      <c r="A165" s="80" t="s">
        <v>142</v>
      </c>
      <c r="B165" s="79" t="s">
        <v>7</v>
      </c>
      <c r="C165" s="122" t="s">
        <v>67</v>
      </c>
      <c r="D165" s="126" t="s">
        <v>170</v>
      </c>
      <c r="E165" s="148" t="s">
        <v>131</v>
      </c>
      <c r="F165" s="155"/>
      <c r="G165" s="123" t="s">
        <v>143</v>
      </c>
      <c r="H165" s="81">
        <v>20083800</v>
      </c>
      <c r="I165" s="82">
        <v>9936852.69</v>
      </c>
      <c r="J165" s="83">
        <f>MAX(H165-I165,0)</f>
        <v>10146947.31</v>
      </c>
      <c r="K165" s="119" t="str">
        <f t="shared" si="4"/>
        <v>00001040000000000121</v>
      </c>
      <c r="L165" s="84" t="str">
        <f>C165&amp;D165&amp;E165&amp;F165&amp;G165</f>
        <v>00001040000000000121</v>
      </c>
    </row>
    <row r="166" spans="1:12" s="85" customFormat="1" ht="33.75">
      <c r="A166" s="80" t="s">
        <v>144</v>
      </c>
      <c r="B166" s="79" t="s">
        <v>7</v>
      </c>
      <c r="C166" s="122" t="s">
        <v>67</v>
      </c>
      <c r="D166" s="126" t="s">
        <v>170</v>
      </c>
      <c r="E166" s="148" t="s">
        <v>131</v>
      </c>
      <c r="F166" s="155"/>
      <c r="G166" s="123" t="s">
        <v>145</v>
      </c>
      <c r="H166" s="81">
        <v>1481650</v>
      </c>
      <c r="I166" s="82">
        <v>937914</v>
      </c>
      <c r="J166" s="83">
        <f>MAX(H166-I166,0)</f>
        <v>543736</v>
      </c>
      <c r="K166" s="119" t="str">
        <f t="shared" si="4"/>
        <v>00001040000000000122</v>
      </c>
      <c r="L166" s="84" t="str">
        <f>C166&amp;D166&amp;E166&amp;F166&amp;G166</f>
        <v>00001040000000000122</v>
      </c>
    </row>
    <row r="167" spans="1:12" s="85" customFormat="1" ht="33.75">
      <c r="A167" s="80" t="s">
        <v>146</v>
      </c>
      <c r="B167" s="79" t="s">
        <v>7</v>
      </c>
      <c r="C167" s="122" t="s">
        <v>67</v>
      </c>
      <c r="D167" s="126" t="s">
        <v>170</v>
      </c>
      <c r="E167" s="148" t="s">
        <v>131</v>
      </c>
      <c r="F167" s="155"/>
      <c r="G167" s="123" t="s">
        <v>147</v>
      </c>
      <c r="H167" s="81">
        <v>5809100</v>
      </c>
      <c r="I167" s="82">
        <v>2877108.65</v>
      </c>
      <c r="J167" s="83">
        <f>MAX(H167-I167,0)</f>
        <v>2931991.35</v>
      </c>
      <c r="K167" s="119" t="str">
        <f t="shared" si="4"/>
        <v>00001040000000000129</v>
      </c>
      <c r="L167" s="84" t="str">
        <f>C167&amp;D167&amp;E167&amp;F167&amp;G167</f>
        <v>00001040000000000129</v>
      </c>
    </row>
    <row r="168" spans="1:12" ht="22.5">
      <c r="A168" s="100" t="s">
        <v>153</v>
      </c>
      <c r="B168" s="101" t="s">
        <v>7</v>
      </c>
      <c r="C168" s="102" t="s">
        <v>67</v>
      </c>
      <c r="D168" s="125" t="s">
        <v>170</v>
      </c>
      <c r="E168" s="151" t="s">
        <v>131</v>
      </c>
      <c r="F168" s="154"/>
      <c r="G168" s="130" t="s">
        <v>7</v>
      </c>
      <c r="H168" s="97">
        <v>4382795.05</v>
      </c>
      <c r="I168" s="103">
        <v>2417724.85</v>
      </c>
      <c r="J168" s="104">
        <v>1965070.2</v>
      </c>
      <c r="K168" s="119" t="str">
        <f t="shared" si="4"/>
        <v>00001040000000000200</v>
      </c>
      <c r="L168" s="107" t="s">
        <v>173</v>
      </c>
    </row>
    <row r="169" spans="1:12" ht="22.5">
      <c r="A169" s="100" t="s">
        <v>155</v>
      </c>
      <c r="B169" s="101" t="s">
        <v>7</v>
      </c>
      <c r="C169" s="102" t="s">
        <v>67</v>
      </c>
      <c r="D169" s="125" t="s">
        <v>170</v>
      </c>
      <c r="E169" s="151" t="s">
        <v>131</v>
      </c>
      <c r="F169" s="154"/>
      <c r="G169" s="130" t="s">
        <v>157</v>
      </c>
      <c r="H169" s="97">
        <v>4382795.05</v>
      </c>
      <c r="I169" s="103">
        <v>2417724.85</v>
      </c>
      <c r="J169" s="104">
        <v>1965070.2</v>
      </c>
      <c r="K169" s="119" t="str">
        <f t="shared" si="4"/>
        <v>00001040000000000240</v>
      </c>
      <c r="L169" s="107" t="s">
        <v>174</v>
      </c>
    </row>
    <row r="170" spans="1:12" s="85" customFormat="1" ht="22.5">
      <c r="A170" s="80" t="s">
        <v>158</v>
      </c>
      <c r="B170" s="79" t="s">
        <v>7</v>
      </c>
      <c r="C170" s="122" t="s">
        <v>67</v>
      </c>
      <c r="D170" s="126" t="s">
        <v>170</v>
      </c>
      <c r="E170" s="148" t="s">
        <v>131</v>
      </c>
      <c r="F170" s="155"/>
      <c r="G170" s="123" t="s">
        <v>159</v>
      </c>
      <c r="H170" s="81">
        <v>4382795.05</v>
      </c>
      <c r="I170" s="82">
        <v>2417724.85</v>
      </c>
      <c r="J170" s="83">
        <f>MAX(H170-I170,0)</f>
        <v>1965070.2</v>
      </c>
      <c r="K170" s="119" t="str">
        <f t="shared" si="4"/>
        <v>00001040000000000244</v>
      </c>
      <c r="L170" s="84" t="str">
        <f>C170&amp;D170&amp;E170&amp;F170&amp;G170</f>
        <v>00001040000000000244</v>
      </c>
    </row>
    <row r="171" spans="1:12" ht="12.75">
      <c r="A171" s="100" t="s">
        <v>160</v>
      </c>
      <c r="B171" s="101" t="s">
        <v>7</v>
      </c>
      <c r="C171" s="102" t="s">
        <v>67</v>
      </c>
      <c r="D171" s="125" t="s">
        <v>170</v>
      </c>
      <c r="E171" s="151" t="s">
        <v>131</v>
      </c>
      <c r="F171" s="154"/>
      <c r="G171" s="130" t="s">
        <v>162</v>
      </c>
      <c r="H171" s="97">
        <v>191902.95</v>
      </c>
      <c r="I171" s="103">
        <v>87507.55</v>
      </c>
      <c r="J171" s="104">
        <v>104395.4</v>
      </c>
      <c r="K171" s="119" t="str">
        <f t="shared" si="4"/>
        <v>00001040000000000800</v>
      </c>
      <c r="L171" s="107" t="s">
        <v>175</v>
      </c>
    </row>
    <row r="172" spans="1:12" ht="12.75">
      <c r="A172" s="100" t="s">
        <v>176</v>
      </c>
      <c r="B172" s="101" t="s">
        <v>7</v>
      </c>
      <c r="C172" s="102" t="s">
        <v>67</v>
      </c>
      <c r="D172" s="125" t="s">
        <v>170</v>
      </c>
      <c r="E172" s="151" t="s">
        <v>131</v>
      </c>
      <c r="F172" s="154"/>
      <c r="G172" s="130" t="s">
        <v>178</v>
      </c>
      <c r="H172" s="97">
        <v>16902.95</v>
      </c>
      <c r="I172" s="103">
        <v>12179.68</v>
      </c>
      <c r="J172" s="104">
        <v>4723.27</v>
      </c>
      <c r="K172" s="119" t="str">
        <f t="shared" si="4"/>
        <v>00001040000000000830</v>
      </c>
      <c r="L172" s="107" t="s">
        <v>177</v>
      </c>
    </row>
    <row r="173" spans="1:12" s="85" customFormat="1" ht="22.5">
      <c r="A173" s="80" t="s">
        <v>179</v>
      </c>
      <c r="B173" s="79" t="s">
        <v>7</v>
      </c>
      <c r="C173" s="122" t="s">
        <v>67</v>
      </c>
      <c r="D173" s="126" t="s">
        <v>170</v>
      </c>
      <c r="E173" s="148" t="s">
        <v>131</v>
      </c>
      <c r="F173" s="155"/>
      <c r="G173" s="123" t="s">
        <v>180</v>
      </c>
      <c r="H173" s="81">
        <v>16902.95</v>
      </c>
      <c r="I173" s="82">
        <v>12179.68</v>
      </c>
      <c r="J173" s="83">
        <f>MAX(H173-I173,0)</f>
        <v>4723.27</v>
      </c>
      <c r="K173" s="119" t="str">
        <f t="shared" si="4"/>
        <v>00001040000000000831</v>
      </c>
      <c r="L173" s="84" t="str">
        <f>C173&amp;D173&amp;E173&amp;F173&amp;G173</f>
        <v>00001040000000000831</v>
      </c>
    </row>
    <row r="174" spans="1:12" ht="12.75">
      <c r="A174" s="100" t="s">
        <v>163</v>
      </c>
      <c r="B174" s="101" t="s">
        <v>7</v>
      </c>
      <c r="C174" s="102" t="s">
        <v>67</v>
      </c>
      <c r="D174" s="125" t="s">
        <v>170</v>
      </c>
      <c r="E174" s="151" t="s">
        <v>131</v>
      </c>
      <c r="F174" s="154"/>
      <c r="G174" s="130" t="s">
        <v>165</v>
      </c>
      <c r="H174" s="97">
        <v>175000</v>
      </c>
      <c r="I174" s="103">
        <v>75327.87</v>
      </c>
      <c r="J174" s="104">
        <v>99672.13</v>
      </c>
      <c r="K174" s="119" t="str">
        <f t="shared" si="4"/>
        <v>00001040000000000850</v>
      </c>
      <c r="L174" s="107" t="s">
        <v>181</v>
      </c>
    </row>
    <row r="175" spans="1:12" s="85" customFormat="1" ht="22.5">
      <c r="A175" s="80" t="s">
        <v>182</v>
      </c>
      <c r="B175" s="79" t="s">
        <v>7</v>
      </c>
      <c r="C175" s="122" t="s">
        <v>67</v>
      </c>
      <c r="D175" s="126" t="s">
        <v>170</v>
      </c>
      <c r="E175" s="148" t="s">
        <v>131</v>
      </c>
      <c r="F175" s="155"/>
      <c r="G175" s="123" t="s">
        <v>183</v>
      </c>
      <c r="H175" s="81">
        <v>60000</v>
      </c>
      <c r="I175" s="82">
        <v>25870</v>
      </c>
      <c r="J175" s="83">
        <f>MAX(H175-I175,0)</f>
        <v>34130</v>
      </c>
      <c r="K175" s="119" t="str">
        <f t="shared" si="4"/>
        <v>00001040000000000851</v>
      </c>
      <c r="L175" s="84" t="str">
        <f>C175&amp;D175&amp;E175&amp;F175&amp;G175</f>
        <v>00001040000000000851</v>
      </c>
    </row>
    <row r="176" spans="1:12" s="85" customFormat="1" ht="12.75">
      <c r="A176" s="80" t="s">
        <v>184</v>
      </c>
      <c r="B176" s="79" t="s">
        <v>7</v>
      </c>
      <c r="C176" s="122" t="s">
        <v>67</v>
      </c>
      <c r="D176" s="126" t="s">
        <v>170</v>
      </c>
      <c r="E176" s="148" t="s">
        <v>131</v>
      </c>
      <c r="F176" s="155"/>
      <c r="G176" s="123" t="s">
        <v>185</v>
      </c>
      <c r="H176" s="81">
        <v>50000</v>
      </c>
      <c r="I176" s="82">
        <v>18804</v>
      </c>
      <c r="J176" s="83">
        <f>MAX(H176-I176,0)</f>
        <v>31196</v>
      </c>
      <c r="K176" s="119" t="str">
        <f t="shared" si="4"/>
        <v>00001040000000000852</v>
      </c>
      <c r="L176" s="84" t="str">
        <f>C176&amp;D176&amp;E176&amp;F176&amp;G176</f>
        <v>00001040000000000852</v>
      </c>
    </row>
    <row r="177" spans="1:12" s="85" customFormat="1" ht="12.75">
      <c r="A177" s="80" t="s">
        <v>166</v>
      </c>
      <c r="B177" s="79" t="s">
        <v>7</v>
      </c>
      <c r="C177" s="122" t="s">
        <v>67</v>
      </c>
      <c r="D177" s="126" t="s">
        <v>170</v>
      </c>
      <c r="E177" s="148" t="s">
        <v>131</v>
      </c>
      <c r="F177" s="155"/>
      <c r="G177" s="123" t="s">
        <v>167</v>
      </c>
      <c r="H177" s="81">
        <v>65000</v>
      </c>
      <c r="I177" s="82">
        <v>30653.87</v>
      </c>
      <c r="J177" s="83">
        <f>MAX(H177-I177,0)</f>
        <v>34346.13</v>
      </c>
      <c r="K177" s="119" t="str">
        <f t="shared" si="4"/>
        <v>00001040000000000853</v>
      </c>
      <c r="L177" s="84" t="str">
        <f>C177&amp;D177&amp;E177&amp;F177&amp;G177</f>
        <v>00001040000000000853</v>
      </c>
    </row>
    <row r="178" spans="1:12" ht="33.75">
      <c r="A178" s="100" t="s">
        <v>186</v>
      </c>
      <c r="B178" s="101" t="s">
        <v>7</v>
      </c>
      <c r="C178" s="102" t="s">
        <v>67</v>
      </c>
      <c r="D178" s="125" t="s">
        <v>188</v>
      </c>
      <c r="E178" s="151" t="s">
        <v>131</v>
      </c>
      <c r="F178" s="154"/>
      <c r="G178" s="130" t="s">
        <v>67</v>
      </c>
      <c r="H178" s="97">
        <v>8881200</v>
      </c>
      <c r="I178" s="103">
        <v>4857033.83</v>
      </c>
      <c r="J178" s="104">
        <v>4024166.17</v>
      </c>
      <c r="K178" s="119" t="str">
        <f t="shared" si="4"/>
        <v>00001060000000000000</v>
      </c>
      <c r="L178" s="107" t="s">
        <v>187</v>
      </c>
    </row>
    <row r="179" spans="1:12" ht="56.25">
      <c r="A179" s="100" t="s">
        <v>136</v>
      </c>
      <c r="B179" s="101" t="s">
        <v>7</v>
      </c>
      <c r="C179" s="102" t="s">
        <v>67</v>
      </c>
      <c r="D179" s="125" t="s">
        <v>188</v>
      </c>
      <c r="E179" s="151" t="s">
        <v>131</v>
      </c>
      <c r="F179" s="154"/>
      <c r="G179" s="130" t="s">
        <v>138</v>
      </c>
      <c r="H179" s="97">
        <v>8118700</v>
      </c>
      <c r="I179" s="103">
        <v>4466474.99</v>
      </c>
      <c r="J179" s="104">
        <v>3652225.01</v>
      </c>
      <c r="K179" s="119" t="str">
        <f t="shared" si="4"/>
        <v>00001060000000000100</v>
      </c>
      <c r="L179" s="107" t="s">
        <v>189</v>
      </c>
    </row>
    <row r="180" spans="1:12" ht="22.5">
      <c r="A180" s="100" t="s">
        <v>139</v>
      </c>
      <c r="B180" s="101" t="s">
        <v>7</v>
      </c>
      <c r="C180" s="102" t="s">
        <v>67</v>
      </c>
      <c r="D180" s="125" t="s">
        <v>188</v>
      </c>
      <c r="E180" s="151" t="s">
        <v>131</v>
      </c>
      <c r="F180" s="154"/>
      <c r="G180" s="130" t="s">
        <v>141</v>
      </c>
      <c r="H180" s="97">
        <v>8118700</v>
      </c>
      <c r="I180" s="103">
        <v>4466474.99</v>
      </c>
      <c r="J180" s="104">
        <v>3652225.01</v>
      </c>
      <c r="K180" s="119" t="str">
        <f t="shared" si="4"/>
        <v>00001060000000000120</v>
      </c>
      <c r="L180" s="107" t="s">
        <v>190</v>
      </c>
    </row>
    <row r="181" spans="1:12" s="85" customFormat="1" ht="22.5">
      <c r="A181" s="80" t="s">
        <v>142</v>
      </c>
      <c r="B181" s="79" t="s">
        <v>7</v>
      </c>
      <c r="C181" s="122" t="s">
        <v>67</v>
      </c>
      <c r="D181" s="126" t="s">
        <v>188</v>
      </c>
      <c r="E181" s="148" t="s">
        <v>131</v>
      </c>
      <c r="F181" s="155"/>
      <c r="G181" s="123" t="s">
        <v>143</v>
      </c>
      <c r="H181" s="81">
        <v>5972300</v>
      </c>
      <c r="I181" s="82">
        <v>3215685.78</v>
      </c>
      <c r="J181" s="83">
        <f>MAX(H181-I181,0)</f>
        <v>2756614.22</v>
      </c>
      <c r="K181" s="119" t="str">
        <f t="shared" si="4"/>
        <v>00001060000000000121</v>
      </c>
      <c r="L181" s="84" t="str">
        <f>C181&amp;D181&amp;E181&amp;F181&amp;G181</f>
        <v>00001060000000000121</v>
      </c>
    </row>
    <row r="182" spans="1:12" s="85" customFormat="1" ht="33.75">
      <c r="A182" s="80" t="s">
        <v>144</v>
      </c>
      <c r="B182" s="79" t="s">
        <v>7</v>
      </c>
      <c r="C182" s="122" t="s">
        <v>67</v>
      </c>
      <c r="D182" s="126" t="s">
        <v>188</v>
      </c>
      <c r="E182" s="148" t="s">
        <v>131</v>
      </c>
      <c r="F182" s="155"/>
      <c r="G182" s="123" t="s">
        <v>145</v>
      </c>
      <c r="H182" s="81">
        <v>402500</v>
      </c>
      <c r="I182" s="82">
        <v>361650</v>
      </c>
      <c r="J182" s="83">
        <f>MAX(H182-I182,0)</f>
        <v>40850</v>
      </c>
      <c r="K182" s="119" t="str">
        <f t="shared" si="4"/>
        <v>00001060000000000122</v>
      </c>
      <c r="L182" s="84" t="str">
        <f>C182&amp;D182&amp;E182&amp;F182&amp;G182</f>
        <v>00001060000000000122</v>
      </c>
    </row>
    <row r="183" spans="1:12" s="85" customFormat="1" ht="33.75">
      <c r="A183" s="80" t="s">
        <v>146</v>
      </c>
      <c r="B183" s="79" t="s">
        <v>7</v>
      </c>
      <c r="C183" s="122" t="s">
        <v>67</v>
      </c>
      <c r="D183" s="126" t="s">
        <v>188</v>
      </c>
      <c r="E183" s="148" t="s">
        <v>131</v>
      </c>
      <c r="F183" s="155"/>
      <c r="G183" s="123" t="s">
        <v>147</v>
      </c>
      <c r="H183" s="81">
        <v>1743900</v>
      </c>
      <c r="I183" s="82">
        <v>889139.21</v>
      </c>
      <c r="J183" s="83">
        <f>MAX(H183-I183,0)</f>
        <v>854760.79</v>
      </c>
      <c r="K183" s="119" t="str">
        <f t="shared" si="4"/>
        <v>00001060000000000129</v>
      </c>
      <c r="L183" s="84" t="str">
        <f>C183&amp;D183&amp;E183&amp;F183&amp;G183</f>
        <v>00001060000000000129</v>
      </c>
    </row>
    <row r="184" spans="1:12" ht="22.5">
      <c r="A184" s="100" t="s">
        <v>153</v>
      </c>
      <c r="B184" s="101" t="s">
        <v>7</v>
      </c>
      <c r="C184" s="102" t="s">
        <v>67</v>
      </c>
      <c r="D184" s="125" t="s">
        <v>188</v>
      </c>
      <c r="E184" s="151" t="s">
        <v>131</v>
      </c>
      <c r="F184" s="154"/>
      <c r="G184" s="130" t="s">
        <v>7</v>
      </c>
      <c r="H184" s="97">
        <v>730500</v>
      </c>
      <c r="I184" s="103">
        <v>371884.46</v>
      </c>
      <c r="J184" s="104">
        <v>358615.54</v>
      </c>
      <c r="K184" s="119" t="str">
        <f t="shared" si="4"/>
        <v>00001060000000000200</v>
      </c>
      <c r="L184" s="107" t="s">
        <v>191</v>
      </c>
    </row>
    <row r="185" spans="1:12" ht="22.5">
      <c r="A185" s="100" t="s">
        <v>155</v>
      </c>
      <c r="B185" s="101" t="s">
        <v>7</v>
      </c>
      <c r="C185" s="102" t="s">
        <v>67</v>
      </c>
      <c r="D185" s="125" t="s">
        <v>188</v>
      </c>
      <c r="E185" s="151" t="s">
        <v>131</v>
      </c>
      <c r="F185" s="154"/>
      <c r="G185" s="130" t="s">
        <v>157</v>
      </c>
      <c r="H185" s="97">
        <v>730500</v>
      </c>
      <c r="I185" s="103">
        <v>371884.46</v>
      </c>
      <c r="J185" s="104">
        <v>358615.54</v>
      </c>
      <c r="K185" s="119" t="str">
        <f t="shared" si="4"/>
        <v>00001060000000000240</v>
      </c>
      <c r="L185" s="107" t="s">
        <v>192</v>
      </c>
    </row>
    <row r="186" spans="1:12" s="85" customFormat="1" ht="22.5">
      <c r="A186" s="80" t="s">
        <v>158</v>
      </c>
      <c r="B186" s="79" t="s">
        <v>7</v>
      </c>
      <c r="C186" s="122" t="s">
        <v>67</v>
      </c>
      <c r="D186" s="126" t="s">
        <v>188</v>
      </c>
      <c r="E186" s="148" t="s">
        <v>131</v>
      </c>
      <c r="F186" s="155"/>
      <c r="G186" s="123" t="s">
        <v>159</v>
      </c>
      <c r="H186" s="81">
        <v>730500</v>
      </c>
      <c r="I186" s="82">
        <v>371884.46</v>
      </c>
      <c r="J186" s="83">
        <f>MAX(H186-I186,0)</f>
        <v>358615.54</v>
      </c>
      <c r="K186" s="119" t="str">
        <f t="shared" si="4"/>
        <v>00001060000000000244</v>
      </c>
      <c r="L186" s="84" t="str">
        <f>C186&amp;D186&amp;E186&amp;F186&amp;G186</f>
        <v>00001060000000000244</v>
      </c>
    </row>
    <row r="187" spans="1:12" ht="12.75">
      <c r="A187" s="100" t="s">
        <v>160</v>
      </c>
      <c r="B187" s="101" t="s">
        <v>7</v>
      </c>
      <c r="C187" s="102" t="s">
        <v>67</v>
      </c>
      <c r="D187" s="125" t="s">
        <v>188</v>
      </c>
      <c r="E187" s="151" t="s">
        <v>131</v>
      </c>
      <c r="F187" s="154"/>
      <c r="G187" s="130" t="s">
        <v>162</v>
      </c>
      <c r="H187" s="97">
        <v>32000</v>
      </c>
      <c r="I187" s="103">
        <v>18674.38</v>
      </c>
      <c r="J187" s="104">
        <v>13325.62</v>
      </c>
      <c r="K187" s="119" t="str">
        <f t="shared" si="4"/>
        <v>00001060000000000800</v>
      </c>
      <c r="L187" s="107" t="s">
        <v>193</v>
      </c>
    </row>
    <row r="188" spans="1:12" ht="12.75">
      <c r="A188" s="100" t="s">
        <v>163</v>
      </c>
      <c r="B188" s="101" t="s">
        <v>7</v>
      </c>
      <c r="C188" s="102" t="s">
        <v>67</v>
      </c>
      <c r="D188" s="125" t="s">
        <v>188</v>
      </c>
      <c r="E188" s="151" t="s">
        <v>131</v>
      </c>
      <c r="F188" s="154"/>
      <c r="G188" s="130" t="s">
        <v>165</v>
      </c>
      <c r="H188" s="97">
        <v>32000</v>
      </c>
      <c r="I188" s="103">
        <v>18674.38</v>
      </c>
      <c r="J188" s="104">
        <v>13325.62</v>
      </c>
      <c r="K188" s="119" t="str">
        <f t="shared" si="4"/>
        <v>00001060000000000850</v>
      </c>
      <c r="L188" s="107" t="s">
        <v>194</v>
      </c>
    </row>
    <row r="189" spans="1:12" s="85" customFormat="1" ht="22.5">
      <c r="A189" s="80" t="s">
        <v>182</v>
      </c>
      <c r="B189" s="79" t="s">
        <v>7</v>
      </c>
      <c r="C189" s="122" t="s">
        <v>67</v>
      </c>
      <c r="D189" s="126" t="s">
        <v>188</v>
      </c>
      <c r="E189" s="148" t="s">
        <v>131</v>
      </c>
      <c r="F189" s="155"/>
      <c r="G189" s="123" t="s">
        <v>183</v>
      </c>
      <c r="H189" s="81">
        <v>10000</v>
      </c>
      <c r="I189" s="82">
        <v>4728</v>
      </c>
      <c r="J189" s="83">
        <f>MAX(H189-I189,0)</f>
        <v>5272</v>
      </c>
      <c r="K189" s="119" t="str">
        <f t="shared" si="4"/>
        <v>00001060000000000851</v>
      </c>
      <c r="L189" s="84" t="str">
        <f>C189&amp;D189&amp;E189&amp;F189&amp;G189</f>
        <v>00001060000000000851</v>
      </c>
    </row>
    <row r="190" spans="1:12" s="85" customFormat="1" ht="12.75">
      <c r="A190" s="80" t="s">
        <v>184</v>
      </c>
      <c r="B190" s="79" t="s">
        <v>7</v>
      </c>
      <c r="C190" s="122" t="s">
        <v>67</v>
      </c>
      <c r="D190" s="126" t="s">
        <v>188</v>
      </c>
      <c r="E190" s="148" t="s">
        <v>131</v>
      </c>
      <c r="F190" s="155"/>
      <c r="G190" s="123" t="s">
        <v>185</v>
      </c>
      <c r="H190" s="81">
        <v>12000</v>
      </c>
      <c r="I190" s="82">
        <v>6000</v>
      </c>
      <c r="J190" s="83">
        <f>MAX(H190-I190,0)</f>
        <v>6000</v>
      </c>
      <c r="K190" s="119" t="str">
        <f t="shared" si="4"/>
        <v>00001060000000000852</v>
      </c>
      <c r="L190" s="84" t="str">
        <f>C190&amp;D190&amp;E190&amp;F190&amp;G190</f>
        <v>00001060000000000852</v>
      </c>
    </row>
    <row r="191" spans="1:12" s="85" customFormat="1" ht="12.75">
      <c r="A191" s="80" t="s">
        <v>166</v>
      </c>
      <c r="B191" s="79" t="s">
        <v>7</v>
      </c>
      <c r="C191" s="122" t="s">
        <v>67</v>
      </c>
      <c r="D191" s="126" t="s">
        <v>188</v>
      </c>
      <c r="E191" s="148" t="s">
        <v>131</v>
      </c>
      <c r="F191" s="155"/>
      <c r="G191" s="123" t="s">
        <v>167</v>
      </c>
      <c r="H191" s="81">
        <v>10000</v>
      </c>
      <c r="I191" s="82">
        <v>7946.38</v>
      </c>
      <c r="J191" s="83">
        <f>MAX(H191-I191,0)</f>
        <v>2053.62</v>
      </c>
      <c r="K191" s="119" t="str">
        <f t="shared" si="4"/>
        <v>00001060000000000853</v>
      </c>
      <c r="L191" s="84" t="str">
        <f>C191&amp;D191&amp;E191&amp;F191&amp;G191</f>
        <v>00001060000000000853</v>
      </c>
    </row>
    <row r="192" spans="1:12" ht="12.75">
      <c r="A192" s="100" t="s">
        <v>195</v>
      </c>
      <c r="B192" s="101" t="s">
        <v>7</v>
      </c>
      <c r="C192" s="102" t="s">
        <v>67</v>
      </c>
      <c r="D192" s="125" t="s">
        <v>197</v>
      </c>
      <c r="E192" s="151" t="s">
        <v>131</v>
      </c>
      <c r="F192" s="154"/>
      <c r="G192" s="130" t="s">
        <v>67</v>
      </c>
      <c r="H192" s="97">
        <v>60470</v>
      </c>
      <c r="I192" s="103">
        <v>0</v>
      </c>
      <c r="J192" s="104">
        <v>60470</v>
      </c>
      <c r="K192" s="119" t="str">
        <f t="shared" si="4"/>
        <v>00001110000000000000</v>
      </c>
      <c r="L192" s="107" t="s">
        <v>196</v>
      </c>
    </row>
    <row r="193" spans="1:12" ht="12.75">
      <c r="A193" s="100" t="s">
        <v>160</v>
      </c>
      <c r="B193" s="101" t="s">
        <v>7</v>
      </c>
      <c r="C193" s="102" t="s">
        <v>67</v>
      </c>
      <c r="D193" s="125" t="s">
        <v>197</v>
      </c>
      <c r="E193" s="151" t="s">
        <v>131</v>
      </c>
      <c r="F193" s="154"/>
      <c r="G193" s="130" t="s">
        <v>162</v>
      </c>
      <c r="H193" s="97">
        <v>60470</v>
      </c>
      <c r="I193" s="103">
        <v>0</v>
      </c>
      <c r="J193" s="104">
        <v>60470</v>
      </c>
      <c r="K193" s="119" t="str">
        <f t="shared" si="4"/>
        <v>00001110000000000800</v>
      </c>
      <c r="L193" s="107" t="s">
        <v>198</v>
      </c>
    </row>
    <row r="194" spans="1:12" s="85" customFormat="1" ht="12.75">
      <c r="A194" s="80" t="s">
        <v>199</v>
      </c>
      <c r="B194" s="79" t="s">
        <v>7</v>
      </c>
      <c r="C194" s="122" t="s">
        <v>67</v>
      </c>
      <c r="D194" s="126" t="s">
        <v>197</v>
      </c>
      <c r="E194" s="148" t="s">
        <v>131</v>
      </c>
      <c r="F194" s="155"/>
      <c r="G194" s="123" t="s">
        <v>200</v>
      </c>
      <c r="H194" s="81">
        <v>60470</v>
      </c>
      <c r="I194" s="82">
        <v>0</v>
      </c>
      <c r="J194" s="83">
        <f>MAX(H194-I194,0)</f>
        <v>60470</v>
      </c>
      <c r="K194" s="119" t="str">
        <f t="shared" si="4"/>
        <v>00001110000000000870</v>
      </c>
      <c r="L194" s="84" t="str">
        <f>C194&amp;D194&amp;E194&amp;F194&amp;G194</f>
        <v>00001110000000000870</v>
      </c>
    </row>
    <row r="195" spans="1:12" ht="12.75">
      <c r="A195" s="100" t="s">
        <v>201</v>
      </c>
      <c r="B195" s="101" t="s">
        <v>7</v>
      </c>
      <c r="C195" s="102" t="s">
        <v>67</v>
      </c>
      <c r="D195" s="125" t="s">
        <v>203</v>
      </c>
      <c r="E195" s="151" t="s">
        <v>131</v>
      </c>
      <c r="F195" s="154"/>
      <c r="G195" s="130" t="s">
        <v>67</v>
      </c>
      <c r="H195" s="97">
        <v>9073702</v>
      </c>
      <c r="I195" s="103">
        <v>4051478.06</v>
      </c>
      <c r="J195" s="104">
        <v>5022223.94</v>
      </c>
      <c r="K195" s="119" t="str">
        <f t="shared" si="4"/>
        <v>00001130000000000000</v>
      </c>
      <c r="L195" s="107" t="s">
        <v>202</v>
      </c>
    </row>
    <row r="196" spans="1:12" ht="56.25">
      <c r="A196" s="100" t="s">
        <v>136</v>
      </c>
      <c r="B196" s="101" t="s">
        <v>7</v>
      </c>
      <c r="C196" s="102" t="s">
        <v>67</v>
      </c>
      <c r="D196" s="125" t="s">
        <v>203</v>
      </c>
      <c r="E196" s="151" t="s">
        <v>131</v>
      </c>
      <c r="F196" s="154"/>
      <c r="G196" s="130" t="s">
        <v>138</v>
      </c>
      <c r="H196" s="97">
        <v>6598300</v>
      </c>
      <c r="I196" s="103">
        <v>3381454.41</v>
      </c>
      <c r="J196" s="104">
        <v>3216845.59</v>
      </c>
      <c r="K196" s="119" t="str">
        <f t="shared" si="4"/>
        <v>00001130000000000100</v>
      </c>
      <c r="L196" s="107" t="s">
        <v>204</v>
      </c>
    </row>
    <row r="197" spans="1:12" ht="22.5">
      <c r="A197" s="100" t="s">
        <v>139</v>
      </c>
      <c r="B197" s="101" t="s">
        <v>7</v>
      </c>
      <c r="C197" s="102" t="s">
        <v>67</v>
      </c>
      <c r="D197" s="125" t="s">
        <v>203</v>
      </c>
      <c r="E197" s="151" t="s">
        <v>131</v>
      </c>
      <c r="F197" s="154"/>
      <c r="G197" s="130" t="s">
        <v>141</v>
      </c>
      <c r="H197" s="97">
        <v>6598300</v>
      </c>
      <c r="I197" s="103">
        <v>3381454.41</v>
      </c>
      <c r="J197" s="104">
        <v>3216845.59</v>
      </c>
      <c r="K197" s="119" t="str">
        <f t="shared" si="4"/>
        <v>00001130000000000120</v>
      </c>
      <c r="L197" s="107" t="s">
        <v>205</v>
      </c>
    </row>
    <row r="198" spans="1:12" s="85" customFormat="1" ht="22.5">
      <c r="A198" s="80" t="s">
        <v>142</v>
      </c>
      <c r="B198" s="79" t="s">
        <v>7</v>
      </c>
      <c r="C198" s="122" t="s">
        <v>67</v>
      </c>
      <c r="D198" s="126" t="s">
        <v>203</v>
      </c>
      <c r="E198" s="148" t="s">
        <v>131</v>
      </c>
      <c r="F198" s="155"/>
      <c r="G198" s="123" t="s">
        <v>143</v>
      </c>
      <c r="H198" s="81">
        <v>5031100</v>
      </c>
      <c r="I198" s="82">
        <v>2600147.24</v>
      </c>
      <c r="J198" s="83">
        <f>MAX(H198-I198,0)</f>
        <v>2430952.76</v>
      </c>
      <c r="K198" s="119" t="str">
        <f t="shared" si="4"/>
        <v>00001130000000000121</v>
      </c>
      <c r="L198" s="84" t="str">
        <f>C198&amp;D198&amp;E198&amp;F198&amp;G198</f>
        <v>00001130000000000121</v>
      </c>
    </row>
    <row r="199" spans="1:12" s="85" customFormat="1" ht="33.75">
      <c r="A199" s="80" t="s">
        <v>144</v>
      </c>
      <c r="B199" s="79" t="s">
        <v>7</v>
      </c>
      <c r="C199" s="122" t="s">
        <v>67</v>
      </c>
      <c r="D199" s="126" t="s">
        <v>203</v>
      </c>
      <c r="E199" s="148" t="s">
        <v>131</v>
      </c>
      <c r="F199" s="155"/>
      <c r="G199" s="123" t="s">
        <v>145</v>
      </c>
      <c r="H199" s="81">
        <v>95100</v>
      </c>
      <c r="I199" s="82">
        <v>43250</v>
      </c>
      <c r="J199" s="83">
        <f>MAX(H199-I199,0)</f>
        <v>51850</v>
      </c>
      <c r="K199" s="119" t="str">
        <f t="shared" si="4"/>
        <v>00001130000000000122</v>
      </c>
      <c r="L199" s="84" t="str">
        <f>C199&amp;D199&amp;E199&amp;F199&amp;G199</f>
        <v>00001130000000000122</v>
      </c>
    </row>
    <row r="200" spans="1:12" s="85" customFormat="1" ht="33.75">
      <c r="A200" s="80" t="s">
        <v>146</v>
      </c>
      <c r="B200" s="79" t="s">
        <v>7</v>
      </c>
      <c r="C200" s="122" t="s">
        <v>67</v>
      </c>
      <c r="D200" s="126" t="s">
        <v>203</v>
      </c>
      <c r="E200" s="148" t="s">
        <v>131</v>
      </c>
      <c r="F200" s="155"/>
      <c r="G200" s="123" t="s">
        <v>147</v>
      </c>
      <c r="H200" s="81">
        <v>1472100</v>
      </c>
      <c r="I200" s="82">
        <v>738057.17</v>
      </c>
      <c r="J200" s="83">
        <f>MAX(H200-I200,0)</f>
        <v>734042.83</v>
      </c>
      <c r="K200" s="119" t="str">
        <f t="shared" si="4"/>
        <v>00001130000000000129</v>
      </c>
      <c r="L200" s="84" t="str">
        <f>C200&amp;D200&amp;E200&amp;F200&amp;G200</f>
        <v>00001130000000000129</v>
      </c>
    </row>
    <row r="201" spans="1:12" ht="22.5">
      <c r="A201" s="100" t="s">
        <v>153</v>
      </c>
      <c r="B201" s="101" t="s">
        <v>7</v>
      </c>
      <c r="C201" s="102" t="s">
        <v>67</v>
      </c>
      <c r="D201" s="125" t="s">
        <v>203</v>
      </c>
      <c r="E201" s="151" t="s">
        <v>131</v>
      </c>
      <c r="F201" s="154"/>
      <c r="G201" s="130" t="s">
        <v>7</v>
      </c>
      <c r="H201" s="97">
        <v>1912400</v>
      </c>
      <c r="I201" s="103">
        <v>352797.15</v>
      </c>
      <c r="J201" s="104">
        <v>1559602.85</v>
      </c>
      <c r="K201" s="119" t="str">
        <f t="shared" si="4"/>
        <v>00001130000000000200</v>
      </c>
      <c r="L201" s="107" t="s">
        <v>206</v>
      </c>
    </row>
    <row r="202" spans="1:12" ht="22.5">
      <c r="A202" s="100" t="s">
        <v>155</v>
      </c>
      <c r="B202" s="101" t="s">
        <v>7</v>
      </c>
      <c r="C202" s="102" t="s">
        <v>67</v>
      </c>
      <c r="D202" s="125" t="s">
        <v>203</v>
      </c>
      <c r="E202" s="151" t="s">
        <v>131</v>
      </c>
      <c r="F202" s="154"/>
      <c r="G202" s="130" t="s">
        <v>157</v>
      </c>
      <c r="H202" s="97">
        <v>1912400</v>
      </c>
      <c r="I202" s="103">
        <v>352797.15</v>
      </c>
      <c r="J202" s="104">
        <v>1559602.85</v>
      </c>
      <c r="K202" s="119" t="str">
        <f t="shared" si="4"/>
        <v>00001130000000000240</v>
      </c>
      <c r="L202" s="107" t="s">
        <v>207</v>
      </c>
    </row>
    <row r="203" spans="1:12" s="85" customFormat="1" ht="22.5">
      <c r="A203" s="80" t="s">
        <v>158</v>
      </c>
      <c r="B203" s="79" t="s">
        <v>7</v>
      </c>
      <c r="C203" s="122" t="s">
        <v>67</v>
      </c>
      <c r="D203" s="126" t="s">
        <v>203</v>
      </c>
      <c r="E203" s="148" t="s">
        <v>131</v>
      </c>
      <c r="F203" s="155"/>
      <c r="G203" s="123" t="s">
        <v>159</v>
      </c>
      <c r="H203" s="81">
        <v>1912400</v>
      </c>
      <c r="I203" s="82">
        <v>352797.15</v>
      </c>
      <c r="J203" s="83">
        <f>MAX(H203-I203,0)</f>
        <v>1559602.85</v>
      </c>
      <c r="K203" s="119" t="str">
        <f t="shared" si="4"/>
        <v>00001130000000000244</v>
      </c>
      <c r="L203" s="84" t="str">
        <f>C203&amp;D203&amp;E203&amp;F203&amp;G203</f>
        <v>00001130000000000244</v>
      </c>
    </row>
    <row r="204" spans="1:12" ht="12.75">
      <c r="A204" s="100" t="s">
        <v>208</v>
      </c>
      <c r="B204" s="101" t="s">
        <v>7</v>
      </c>
      <c r="C204" s="102" t="s">
        <v>67</v>
      </c>
      <c r="D204" s="125" t="s">
        <v>203</v>
      </c>
      <c r="E204" s="151" t="s">
        <v>131</v>
      </c>
      <c r="F204" s="154"/>
      <c r="G204" s="130" t="s">
        <v>8</v>
      </c>
      <c r="H204" s="97">
        <v>429100</v>
      </c>
      <c r="I204" s="103">
        <v>216800</v>
      </c>
      <c r="J204" s="104">
        <v>212300</v>
      </c>
      <c r="K204" s="119" t="str">
        <f t="shared" si="4"/>
        <v>00001130000000000500</v>
      </c>
      <c r="L204" s="107" t="s">
        <v>209</v>
      </c>
    </row>
    <row r="205" spans="1:12" s="85" customFormat="1" ht="12.75">
      <c r="A205" s="80" t="s">
        <v>210</v>
      </c>
      <c r="B205" s="79" t="s">
        <v>7</v>
      </c>
      <c r="C205" s="122" t="s">
        <v>67</v>
      </c>
      <c r="D205" s="126" t="s">
        <v>203</v>
      </c>
      <c r="E205" s="148" t="s">
        <v>131</v>
      </c>
      <c r="F205" s="155"/>
      <c r="G205" s="123" t="s">
        <v>211</v>
      </c>
      <c r="H205" s="81">
        <v>429100</v>
      </c>
      <c r="I205" s="82">
        <v>216800</v>
      </c>
      <c r="J205" s="83">
        <f>MAX(H205-I205,0)</f>
        <v>212300</v>
      </c>
      <c r="K205" s="119" t="str">
        <f t="shared" si="4"/>
        <v>00001130000000000530</v>
      </c>
      <c r="L205" s="84" t="str">
        <f>C205&amp;D205&amp;E205&amp;F205&amp;G205</f>
        <v>00001130000000000530</v>
      </c>
    </row>
    <row r="206" spans="1:12" ht="12.75">
      <c r="A206" s="100" t="s">
        <v>160</v>
      </c>
      <c r="B206" s="101" t="s">
        <v>7</v>
      </c>
      <c r="C206" s="102" t="s">
        <v>67</v>
      </c>
      <c r="D206" s="125" t="s">
        <v>203</v>
      </c>
      <c r="E206" s="151" t="s">
        <v>131</v>
      </c>
      <c r="F206" s="154"/>
      <c r="G206" s="130" t="s">
        <v>162</v>
      </c>
      <c r="H206" s="97">
        <v>133902</v>
      </c>
      <c r="I206" s="103">
        <v>100426.5</v>
      </c>
      <c r="J206" s="104">
        <v>33475.5</v>
      </c>
      <c r="K206" s="119" t="str">
        <f t="shared" si="4"/>
        <v>00001130000000000800</v>
      </c>
      <c r="L206" s="107" t="s">
        <v>212</v>
      </c>
    </row>
    <row r="207" spans="1:12" ht="12.75">
      <c r="A207" s="100" t="s">
        <v>163</v>
      </c>
      <c r="B207" s="101" t="s">
        <v>7</v>
      </c>
      <c r="C207" s="102" t="s">
        <v>67</v>
      </c>
      <c r="D207" s="125" t="s">
        <v>203</v>
      </c>
      <c r="E207" s="151" t="s">
        <v>131</v>
      </c>
      <c r="F207" s="154"/>
      <c r="G207" s="130" t="s">
        <v>165</v>
      </c>
      <c r="H207" s="97">
        <v>133902</v>
      </c>
      <c r="I207" s="103">
        <v>100426.5</v>
      </c>
      <c r="J207" s="104">
        <v>33475.5</v>
      </c>
      <c r="K207" s="119" t="str">
        <f aca="true" t="shared" si="5" ref="K207:K270">C207&amp;D207&amp;E207&amp;F207&amp;G207</f>
        <v>00001130000000000850</v>
      </c>
      <c r="L207" s="107" t="s">
        <v>213</v>
      </c>
    </row>
    <row r="208" spans="1:12" s="85" customFormat="1" ht="12.75">
      <c r="A208" s="80" t="s">
        <v>166</v>
      </c>
      <c r="B208" s="79" t="s">
        <v>7</v>
      </c>
      <c r="C208" s="122" t="s">
        <v>67</v>
      </c>
      <c r="D208" s="126" t="s">
        <v>203</v>
      </c>
      <c r="E208" s="148" t="s">
        <v>131</v>
      </c>
      <c r="F208" s="155"/>
      <c r="G208" s="123" t="s">
        <v>167</v>
      </c>
      <c r="H208" s="81">
        <v>133902</v>
      </c>
      <c r="I208" s="82">
        <v>100426.5</v>
      </c>
      <c r="J208" s="83">
        <f>MAX(H208-I208,0)</f>
        <v>33475.5</v>
      </c>
      <c r="K208" s="119" t="str">
        <f t="shared" si="5"/>
        <v>00001130000000000853</v>
      </c>
      <c r="L208" s="84" t="str">
        <f>C208&amp;D208&amp;E208&amp;F208&amp;G208</f>
        <v>00001130000000000853</v>
      </c>
    </row>
    <row r="209" spans="1:12" ht="12.75">
      <c r="A209" s="100" t="s">
        <v>214</v>
      </c>
      <c r="B209" s="101" t="s">
        <v>7</v>
      </c>
      <c r="C209" s="102" t="s">
        <v>67</v>
      </c>
      <c r="D209" s="125" t="s">
        <v>216</v>
      </c>
      <c r="E209" s="151" t="s">
        <v>131</v>
      </c>
      <c r="F209" s="154"/>
      <c r="G209" s="130" t="s">
        <v>67</v>
      </c>
      <c r="H209" s="97">
        <v>531900</v>
      </c>
      <c r="I209" s="103">
        <v>399600</v>
      </c>
      <c r="J209" s="104">
        <v>132300</v>
      </c>
      <c r="K209" s="119" t="str">
        <f t="shared" si="5"/>
        <v>00002000000000000000</v>
      </c>
      <c r="L209" s="107" t="s">
        <v>215</v>
      </c>
    </row>
    <row r="210" spans="1:12" ht="12.75">
      <c r="A210" s="100" t="s">
        <v>217</v>
      </c>
      <c r="B210" s="101" t="s">
        <v>7</v>
      </c>
      <c r="C210" s="102" t="s">
        <v>67</v>
      </c>
      <c r="D210" s="125" t="s">
        <v>219</v>
      </c>
      <c r="E210" s="151" t="s">
        <v>131</v>
      </c>
      <c r="F210" s="154"/>
      <c r="G210" s="130" t="s">
        <v>67</v>
      </c>
      <c r="H210" s="97">
        <v>531900</v>
      </c>
      <c r="I210" s="103">
        <v>399600</v>
      </c>
      <c r="J210" s="104">
        <v>132300</v>
      </c>
      <c r="K210" s="119" t="str">
        <f t="shared" si="5"/>
        <v>00002030000000000000</v>
      </c>
      <c r="L210" s="107" t="s">
        <v>218</v>
      </c>
    </row>
    <row r="211" spans="1:12" ht="12.75">
      <c r="A211" s="100" t="s">
        <v>208</v>
      </c>
      <c r="B211" s="101" t="s">
        <v>7</v>
      </c>
      <c r="C211" s="102" t="s">
        <v>67</v>
      </c>
      <c r="D211" s="125" t="s">
        <v>219</v>
      </c>
      <c r="E211" s="151" t="s">
        <v>131</v>
      </c>
      <c r="F211" s="154"/>
      <c r="G211" s="130" t="s">
        <v>8</v>
      </c>
      <c r="H211" s="97">
        <v>531900</v>
      </c>
      <c r="I211" s="103">
        <v>399600</v>
      </c>
      <c r="J211" s="104">
        <v>132300</v>
      </c>
      <c r="K211" s="119" t="str">
        <f t="shared" si="5"/>
        <v>00002030000000000500</v>
      </c>
      <c r="L211" s="107" t="s">
        <v>220</v>
      </c>
    </row>
    <row r="212" spans="1:12" s="85" customFormat="1" ht="12.75">
      <c r="A212" s="80" t="s">
        <v>210</v>
      </c>
      <c r="B212" s="79" t="s">
        <v>7</v>
      </c>
      <c r="C212" s="122" t="s">
        <v>67</v>
      </c>
      <c r="D212" s="126" t="s">
        <v>219</v>
      </c>
      <c r="E212" s="148" t="s">
        <v>131</v>
      </c>
      <c r="F212" s="155"/>
      <c r="G212" s="123" t="s">
        <v>211</v>
      </c>
      <c r="H212" s="81">
        <v>531900</v>
      </c>
      <c r="I212" s="82">
        <v>399600</v>
      </c>
      <c r="J212" s="83">
        <f>MAX(H212-I212,0)</f>
        <v>132300</v>
      </c>
      <c r="K212" s="119" t="str">
        <f t="shared" si="5"/>
        <v>00002030000000000530</v>
      </c>
      <c r="L212" s="84" t="str">
        <f>C212&amp;D212&amp;E212&amp;F212&amp;G212</f>
        <v>00002030000000000530</v>
      </c>
    </row>
    <row r="213" spans="1:12" ht="22.5">
      <c r="A213" s="100" t="s">
        <v>221</v>
      </c>
      <c r="B213" s="101" t="s">
        <v>7</v>
      </c>
      <c r="C213" s="102" t="s">
        <v>67</v>
      </c>
      <c r="D213" s="125" t="s">
        <v>223</v>
      </c>
      <c r="E213" s="151" t="s">
        <v>131</v>
      </c>
      <c r="F213" s="154"/>
      <c r="G213" s="130" t="s">
        <v>67</v>
      </c>
      <c r="H213" s="97">
        <v>938000</v>
      </c>
      <c r="I213" s="103">
        <v>482287.78</v>
      </c>
      <c r="J213" s="104">
        <v>455712.22</v>
      </c>
      <c r="K213" s="119" t="str">
        <f t="shared" si="5"/>
        <v>00003000000000000000</v>
      </c>
      <c r="L213" s="107" t="s">
        <v>222</v>
      </c>
    </row>
    <row r="214" spans="1:12" ht="33.75">
      <c r="A214" s="100" t="s">
        <v>224</v>
      </c>
      <c r="B214" s="101" t="s">
        <v>7</v>
      </c>
      <c r="C214" s="102" t="s">
        <v>67</v>
      </c>
      <c r="D214" s="125" t="s">
        <v>226</v>
      </c>
      <c r="E214" s="151" t="s">
        <v>131</v>
      </c>
      <c r="F214" s="154"/>
      <c r="G214" s="130" t="s">
        <v>67</v>
      </c>
      <c r="H214" s="97">
        <v>938000</v>
      </c>
      <c r="I214" s="103">
        <v>482287.78</v>
      </c>
      <c r="J214" s="104">
        <v>455712.22</v>
      </c>
      <c r="K214" s="119" t="str">
        <f t="shared" si="5"/>
        <v>00003090000000000000</v>
      </c>
      <c r="L214" s="107" t="s">
        <v>225</v>
      </c>
    </row>
    <row r="215" spans="1:12" ht="56.25">
      <c r="A215" s="100" t="s">
        <v>136</v>
      </c>
      <c r="B215" s="101" t="s">
        <v>7</v>
      </c>
      <c r="C215" s="102" t="s">
        <v>67</v>
      </c>
      <c r="D215" s="125" t="s">
        <v>226</v>
      </c>
      <c r="E215" s="151" t="s">
        <v>131</v>
      </c>
      <c r="F215" s="154"/>
      <c r="G215" s="130" t="s">
        <v>138</v>
      </c>
      <c r="H215" s="97">
        <v>914200</v>
      </c>
      <c r="I215" s="103">
        <v>473707.78</v>
      </c>
      <c r="J215" s="104">
        <v>440492.22</v>
      </c>
      <c r="K215" s="119" t="str">
        <f t="shared" si="5"/>
        <v>00003090000000000100</v>
      </c>
      <c r="L215" s="107" t="s">
        <v>227</v>
      </c>
    </row>
    <row r="216" spans="1:12" ht="22.5">
      <c r="A216" s="100" t="s">
        <v>139</v>
      </c>
      <c r="B216" s="101" t="s">
        <v>7</v>
      </c>
      <c r="C216" s="102" t="s">
        <v>67</v>
      </c>
      <c r="D216" s="125" t="s">
        <v>226</v>
      </c>
      <c r="E216" s="151" t="s">
        <v>131</v>
      </c>
      <c r="F216" s="154"/>
      <c r="G216" s="130" t="s">
        <v>141</v>
      </c>
      <c r="H216" s="97">
        <v>914200</v>
      </c>
      <c r="I216" s="103">
        <v>473707.78</v>
      </c>
      <c r="J216" s="104">
        <v>440492.22</v>
      </c>
      <c r="K216" s="119" t="str">
        <f t="shared" si="5"/>
        <v>00003090000000000120</v>
      </c>
      <c r="L216" s="107" t="s">
        <v>228</v>
      </c>
    </row>
    <row r="217" spans="1:12" s="85" customFormat="1" ht="22.5">
      <c r="A217" s="80" t="s">
        <v>142</v>
      </c>
      <c r="B217" s="79" t="s">
        <v>7</v>
      </c>
      <c r="C217" s="122" t="s">
        <v>67</v>
      </c>
      <c r="D217" s="126" t="s">
        <v>226</v>
      </c>
      <c r="E217" s="148" t="s">
        <v>131</v>
      </c>
      <c r="F217" s="155"/>
      <c r="G217" s="123" t="s">
        <v>143</v>
      </c>
      <c r="H217" s="81">
        <v>700000</v>
      </c>
      <c r="I217" s="82">
        <v>378134.01</v>
      </c>
      <c r="J217" s="83">
        <f>MAX(H217-I217,0)</f>
        <v>321865.99</v>
      </c>
      <c r="K217" s="119" t="str">
        <f t="shared" si="5"/>
        <v>00003090000000000121</v>
      </c>
      <c r="L217" s="84" t="str">
        <f>C217&amp;D217&amp;E217&amp;F217&amp;G217</f>
        <v>00003090000000000121</v>
      </c>
    </row>
    <row r="218" spans="1:12" s="85" customFormat="1" ht="33.75">
      <c r="A218" s="80" t="s">
        <v>144</v>
      </c>
      <c r="B218" s="79" t="s">
        <v>7</v>
      </c>
      <c r="C218" s="122" t="s">
        <v>67</v>
      </c>
      <c r="D218" s="126" t="s">
        <v>226</v>
      </c>
      <c r="E218" s="148" t="s">
        <v>131</v>
      </c>
      <c r="F218" s="155"/>
      <c r="G218" s="123" t="s">
        <v>145</v>
      </c>
      <c r="H218" s="81">
        <v>3200</v>
      </c>
      <c r="I218" s="82">
        <v>2800</v>
      </c>
      <c r="J218" s="83">
        <f>MAX(H218-I218,0)</f>
        <v>400</v>
      </c>
      <c r="K218" s="119" t="str">
        <f t="shared" si="5"/>
        <v>00003090000000000122</v>
      </c>
      <c r="L218" s="84" t="str">
        <f>C218&amp;D218&amp;E218&amp;F218&amp;G218</f>
        <v>00003090000000000122</v>
      </c>
    </row>
    <row r="219" spans="1:12" s="85" customFormat="1" ht="33.75">
      <c r="A219" s="80" t="s">
        <v>146</v>
      </c>
      <c r="B219" s="79" t="s">
        <v>7</v>
      </c>
      <c r="C219" s="122" t="s">
        <v>67</v>
      </c>
      <c r="D219" s="126" t="s">
        <v>226</v>
      </c>
      <c r="E219" s="148" t="s">
        <v>131</v>
      </c>
      <c r="F219" s="155"/>
      <c r="G219" s="123" t="s">
        <v>147</v>
      </c>
      <c r="H219" s="81">
        <v>211000</v>
      </c>
      <c r="I219" s="82">
        <v>92773.77</v>
      </c>
      <c r="J219" s="83">
        <f>MAX(H219-I219,0)</f>
        <v>118226.23</v>
      </c>
      <c r="K219" s="119" t="str">
        <f t="shared" si="5"/>
        <v>00003090000000000129</v>
      </c>
      <c r="L219" s="84" t="str">
        <f>C219&amp;D219&amp;E219&amp;F219&amp;G219</f>
        <v>00003090000000000129</v>
      </c>
    </row>
    <row r="220" spans="1:12" ht="22.5">
      <c r="A220" s="100" t="s">
        <v>153</v>
      </c>
      <c r="B220" s="101" t="s">
        <v>7</v>
      </c>
      <c r="C220" s="102" t="s">
        <v>67</v>
      </c>
      <c r="D220" s="125" t="s">
        <v>226</v>
      </c>
      <c r="E220" s="151" t="s">
        <v>131</v>
      </c>
      <c r="F220" s="154"/>
      <c r="G220" s="130" t="s">
        <v>7</v>
      </c>
      <c r="H220" s="97">
        <v>23800</v>
      </c>
      <c r="I220" s="103">
        <v>8580</v>
      </c>
      <c r="J220" s="104">
        <v>15220</v>
      </c>
      <c r="K220" s="119" t="str">
        <f t="shared" si="5"/>
        <v>00003090000000000200</v>
      </c>
      <c r="L220" s="107" t="s">
        <v>229</v>
      </c>
    </row>
    <row r="221" spans="1:12" ht="22.5">
      <c r="A221" s="100" t="s">
        <v>155</v>
      </c>
      <c r="B221" s="101" t="s">
        <v>7</v>
      </c>
      <c r="C221" s="102" t="s">
        <v>67</v>
      </c>
      <c r="D221" s="125" t="s">
        <v>226</v>
      </c>
      <c r="E221" s="151" t="s">
        <v>131</v>
      </c>
      <c r="F221" s="154"/>
      <c r="G221" s="130" t="s">
        <v>157</v>
      </c>
      <c r="H221" s="97">
        <v>23800</v>
      </c>
      <c r="I221" s="103">
        <v>8580</v>
      </c>
      <c r="J221" s="104">
        <v>15220</v>
      </c>
      <c r="K221" s="119" t="str">
        <f t="shared" si="5"/>
        <v>00003090000000000240</v>
      </c>
      <c r="L221" s="107" t="s">
        <v>230</v>
      </c>
    </row>
    <row r="222" spans="1:12" s="85" customFormat="1" ht="22.5">
      <c r="A222" s="80" t="s">
        <v>158</v>
      </c>
      <c r="B222" s="79" t="s">
        <v>7</v>
      </c>
      <c r="C222" s="122" t="s">
        <v>67</v>
      </c>
      <c r="D222" s="126" t="s">
        <v>226</v>
      </c>
      <c r="E222" s="148" t="s">
        <v>131</v>
      </c>
      <c r="F222" s="155"/>
      <c r="G222" s="123" t="s">
        <v>159</v>
      </c>
      <c r="H222" s="81">
        <v>23800</v>
      </c>
      <c r="I222" s="82">
        <v>8580</v>
      </c>
      <c r="J222" s="83">
        <f>MAX(H222-I222,0)</f>
        <v>15220</v>
      </c>
      <c r="K222" s="119" t="str">
        <f t="shared" si="5"/>
        <v>00003090000000000244</v>
      </c>
      <c r="L222" s="84" t="str">
        <f>C222&amp;D222&amp;E222&amp;F222&amp;G222</f>
        <v>00003090000000000244</v>
      </c>
    </row>
    <row r="223" spans="1:12" ht="12.75">
      <c r="A223" s="100" t="s">
        <v>231</v>
      </c>
      <c r="B223" s="101" t="s">
        <v>7</v>
      </c>
      <c r="C223" s="102" t="s">
        <v>67</v>
      </c>
      <c r="D223" s="125" t="s">
        <v>233</v>
      </c>
      <c r="E223" s="151" t="s">
        <v>131</v>
      </c>
      <c r="F223" s="154"/>
      <c r="G223" s="130" t="s">
        <v>67</v>
      </c>
      <c r="H223" s="97">
        <v>9838878.83</v>
      </c>
      <c r="I223" s="103">
        <v>1395215.63</v>
      </c>
      <c r="J223" s="104">
        <v>8443663.2</v>
      </c>
      <c r="K223" s="119" t="str">
        <f t="shared" si="5"/>
        <v>00004000000000000000</v>
      </c>
      <c r="L223" s="107" t="s">
        <v>232</v>
      </c>
    </row>
    <row r="224" spans="1:12" ht="12.75">
      <c r="A224" s="100" t="s">
        <v>234</v>
      </c>
      <c r="B224" s="101" t="s">
        <v>7</v>
      </c>
      <c r="C224" s="102" t="s">
        <v>67</v>
      </c>
      <c r="D224" s="125" t="s">
        <v>236</v>
      </c>
      <c r="E224" s="151" t="s">
        <v>131</v>
      </c>
      <c r="F224" s="154"/>
      <c r="G224" s="130" t="s">
        <v>67</v>
      </c>
      <c r="H224" s="97">
        <v>282400</v>
      </c>
      <c r="I224" s="103">
        <v>43574</v>
      </c>
      <c r="J224" s="104">
        <v>238826</v>
      </c>
      <c r="K224" s="119" t="str">
        <f t="shared" si="5"/>
        <v>00004050000000000000</v>
      </c>
      <c r="L224" s="107" t="s">
        <v>235</v>
      </c>
    </row>
    <row r="225" spans="1:12" ht="22.5">
      <c r="A225" s="100" t="s">
        <v>153</v>
      </c>
      <c r="B225" s="101" t="s">
        <v>7</v>
      </c>
      <c r="C225" s="102" t="s">
        <v>67</v>
      </c>
      <c r="D225" s="125" t="s">
        <v>236</v>
      </c>
      <c r="E225" s="151" t="s">
        <v>131</v>
      </c>
      <c r="F225" s="154"/>
      <c r="G225" s="130" t="s">
        <v>7</v>
      </c>
      <c r="H225" s="97">
        <v>282400</v>
      </c>
      <c r="I225" s="103">
        <v>43574</v>
      </c>
      <c r="J225" s="104">
        <v>238826</v>
      </c>
      <c r="K225" s="119" t="str">
        <f t="shared" si="5"/>
        <v>00004050000000000200</v>
      </c>
      <c r="L225" s="107" t="s">
        <v>237</v>
      </c>
    </row>
    <row r="226" spans="1:12" ht="22.5">
      <c r="A226" s="100" t="s">
        <v>155</v>
      </c>
      <c r="B226" s="101" t="s">
        <v>7</v>
      </c>
      <c r="C226" s="102" t="s">
        <v>67</v>
      </c>
      <c r="D226" s="125" t="s">
        <v>236</v>
      </c>
      <c r="E226" s="151" t="s">
        <v>131</v>
      </c>
      <c r="F226" s="154"/>
      <c r="G226" s="130" t="s">
        <v>157</v>
      </c>
      <c r="H226" s="97">
        <v>282400</v>
      </c>
      <c r="I226" s="103">
        <v>43574</v>
      </c>
      <c r="J226" s="104">
        <v>238826</v>
      </c>
      <c r="K226" s="119" t="str">
        <f t="shared" si="5"/>
        <v>00004050000000000240</v>
      </c>
      <c r="L226" s="107" t="s">
        <v>238</v>
      </c>
    </row>
    <row r="227" spans="1:12" s="85" customFormat="1" ht="22.5">
      <c r="A227" s="80" t="s">
        <v>158</v>
      </c>
      <c r="B227" s="79" t="s">
        <v>7</v>
      </c>
      <c r="C227" s="122" t="s">
        <v>67</v>
      </c>
      <c r="D227" s="126" t="s">
        <v>236</v>
      </c>
      <c r="E227" s="148" t="s">
        <v>131</v>
      </c>
      <c r="F227" s="155"/>
      <c r="G227" s="123" t="s">
        <v>159</v>
      </c>
      <c r="H227" s="81">
        <v>282400</v>
      </c>
      <c r="I227" s="82">
        <v>43574</v>
      </c>
      <c r="J227" s="83">
        <f>MAX(H227-I227,0)</f>
        <v>238826</v>
      </c>
      <c r="K227" s="119" t="str">
        <f t="shared" si="5"/>
        <v>00004050000000000244</v>
      </c>
      <c r="L227" s="84" t="str">
        <f>C227&amp;D227&amp;E227&amp;F227&amp;G227</f>
        <v>00004050000000000244</v>
      </c>
    </row>
    <row r="228" spans="1:12" ht="12.75">
      <c r="A228" s="100" t="s">
        <v>239</v>
      </c>
      <c r="B228" s="101" t="s">
        <v>7</v>
      </c>
      <c r="C228" s="102" t="s">
        <v>67</v>
      </c>
      <c r="D228" s="125" t="s">
        <v>241</v>
      </c>
      <c r="E228" s="151" t="s">
        <v>131</v>
      </c>
      <c r="F228" s="154"/>
      <c r="G228" s="130" t="s">
        <v>67</v>
      </c>
      <c r="H228" s="97">
        <v>8667478.83</v>
      </c>
      <c r="I228" s="103">
        <v>1266591.63</v>
      </c>
      <c r="J228" s="104">
        <v>7400887.2</v>
      </c>
      <c r="K228" s="119" t="str">
        <f t="shared" si="5"/>
        <v>00004090000000000000</v>
      </c>
      <c r="L228" s="107" t="s">
        <v>240</v>
      </c>
    </row>
    <row r="229" spans="1:12" ht="22.5">
      <c r="A229" s="100" t="s">
        <v>153</v>
      </c>
      <c r="B229" s="101" t="s">
        <v>7</v>
      </c>
      <c r="C229" s="102" t="s">
        <v>67</v>
      </c>
      <c r="D229" s="125" t="s">
        <v>241</v>
      </c>
      <c r="E229" s="151" t="s">
        <v>131</v>
      </c>
      <c r="F229" s="154"/>
      <c r="G229" s="130" t="s">
        <v>7</v>
      </c>
      <c r="H229" s="97">
        <v>6197478.83</v>
      </c>
      <c r="I229" s="103">
        <v>1266591.63</v>
      </c>
      <c r="J229" s="104">
        <v>4930887.2</v>
      </c>
      <c r="K229" s="119" t="str">
        <f t="shared" si="5"/>
        <v>00004090000000000200</v>
      </c>
      <c r="L229" s="107" t="s">
        <v>242</v>
      </c>
    </row>
    <row r="230" spans="1:12" ht="22.5">
      <c r="A230" s="100" t="s">
        <v>155</v>
      </c>
      <c r="B230" s="101" t="s">
        <v>7</v>
      </c>
      <c r="C230" s="102" t="s">
        <v>67</v>
      </c>
      <c r="D230" s="125" t="s">
        <v>241</v>
      </c>
      <c r="E230" s="151" t="s">
        <v>131</v>
      </c>
      <c r="F230" s="154"/>
      <c r="G230" s="130" t="s">
        <v>157</v>
      </c>
      <c r="H230" s="97">
        <v>6197478.83</v>
      </c>
      <c r="I230" s="103">
        <v>1266591.63</v>
      </c>
      <c r="J230" s="104">
        <v>4930887.2</v>
      </c>
      <c r="K230" s="119" t="str">
        <f t="shared" si="5"/>
        <v>00004090000000000240</v>
      </c>
      <c r="L230" s="107" t="s">
        <v>243</v>
      </c>
    </row>
    <row r="231" spans="1:12" s="85" customFormat="1" ht="22.5">
      <c r="A231" s="80" t="s">
        <v>158</v>
      </c>
      <c r="B231" s="79" t="s">
        <v>7</v>
      </c>
      <c r="C231" s="122" t="s">
        <v>67</v>
      </c>
      <c r="D231" s="126" t="s">
        <v>241</v>
      </c>
      <c r="E231" s="148" t="s">
        <v>131</v>
      </c>
      <c r="F231" s="155"/>
      <c r="G231" s="123" t="s">
        <v>159</v>
      </c>
      <c r="H231" s="81">
        <v>6197478.83</v>
      </c>
      <c r="I231" s="82">
        <v>1266591.63</v>
      </c>
      <c r="J231" s="83">
        <f>MAX(H231-I231,0)</f>
        <v>4930887.2</v>
      </c>
      <c r="K231" s="119" t="str">
        <f t="shared" si="5"/>
        <v>00004090000000000244</v>
      </c>
      <c r="L231" s="84" t="str">
        <f>C231&amp;D231&amp;E231&amp;F231&amp;G231</f>
        <v>00004090000000000244</v>
      </c>
    </row>
    <row r="232" spans="1:12" ht="12.75">
      <c r="A232" s="100" t="s">
        <v>208</v>
      </c>
      <c r="B232" s="101" t="s">
        <v>7</v>
      </c>
      <c r="C232" s="102" t="s">
        <v>67</v>
      </c>
      <c r="D232" s="125" t="s">
        <v>241</v>
      </c>
      <c r="E232" s="151" t="s">
        <v>131</v>
      </c>
      <c r="F232" s="154"/>
      <c r="G232" s="130" t="s">
        <v>8</v>
      </c>
      <c r="H232" s="97">
        <v>2470000</v>
      </c>
      <c r="I232" s="103">
        <v>0</v>
      </c>
      <c r="J232" s="104">
        <v>2470000</v>
      </c>
      <c r="K232" s="119" t="str">
        <f t="shared" si="5"/>
        <v>00004090000000000500</v>
      </c>
      <c r="L232" s="107" t="s">
        <v>244</v>
      </c>
    </row>
    <row r="233" spans="1:12" s="85" customFormat="1" ht="12.75">
      <c r="A233" s="80" t="s">
        <v>245</v>
      </c>
      <c r="B233" s="79" t="s">
        <v>7</v>
      </c>
      <c r="C233" s="122" t="s">
        <v>67</v>
      </c>
      <c r="D233" s="126" t="s">
        <v>241</v>
      </c>
      <c r="E233" s="148" t="s">
        <v>131</v>
      </c>
      <c r="F233" s="155"/>
      <c r="G233" s="123" t="s">
        <v>246</v>
      </c>
      <c r="H233" s="81">
        <v>2470000</v>
      </c>
      <c r="I233" s="82">
        <v>0</v>
      </c>
      <c r="J233" s="83">
        <f>MAX(H233-I233,0)</f>
        <v>2470000</v>
      </c>
      <c r="K233" s="119" t="str">
        <f t="shared" si="5"/>
        <v>00004090000000000540</v>
      </c>
      <c r="L233" s="84" t="str">
        <f>C233&amp;D233&amp;E233&amp;F233&amp;G233</f>
        <v>00004090000000000540</v>
      </c>
    </row>
    <row r="234" spans="1:12" ht="12.75">
      <c r="A234" s="100" t="s">
        <v>247</v>
      </c>
      <c r="B234" s="101" t="s">
        <v>7</v>
      </c>
      <c r="C234" s="102" t="s">
        <v>67</v>
      </c>
      <c r="D234" s="125" t="s">
        <v>249</v>
      </c>
      <c r="E234" s="151" t="s">
        <v>131</v>
      </c>
      <c r="F234" s="154"/>
      <c r="G234" s="130" t="s">
        <v>67</v>
      </c>
      <c r="H234" s="97">
        <v>889000</v>
      </c>
      <c r="I234" s="103">
        <v>85050</v>
      </c>
      <c r="J234" s="104">
        <v>803950</v>
      </c>
      <c r="K234" s="119" t="str">
        <f t="shared" si="5"/>
        <v>00004120000000000000</v>
      </c>
      <c r="L234" s="107" t="s">
        <v>248</v>
      </c>
    </row>
    <row r="235" spans="1:12" ht="22.5">
      <c r="A235" s="100" t="s">
        <v>153</v>
      </c>
      <c r="B235" s="101" t="s">
        <v>7</v>
      </c>
      <c r="C235" s="102" t="s">
        <v>67</v>
      </c>
      <c r="D235" s="125" t="s">
        <v>249</v>
      </c>
      <c r="E235" s="151" t="s">
        <v>131</v>
      </c>
      <c r="F235" s="154"/>
      <c r="G235" s="130" t="s">
        <v>7</v>
      </c>
      <c r="H235" s="97">
        <v>639000</v>
      </c>
      <c r="I235" s="103">
        <v>85050</v>
      </c>
      <c r="J235" s="104">
        <v>553950</v>
      </c>
      <c r="K235" s="119" t="str">
        <f t="shared" si="5"/>
        <v>00004120000000000200</v>
      </c>
      <c r="L235" s="107" t="s">
        <v>250</v>
      </c>
    </row>
    <row r="236" spans="1:12" ht="22.5">
      <c r="A236" s="100" t="s">
        <v>155</v>
      </c>
      <c r="B236" s="101" t="s">
        <v>7</v>
      </c>
      <c r="C236" s="102" t="s">
        <v>67</v>
      </c>
      <c r="D236" s="125" t="s">
        <v>249</v>
      </c>
      <c r="E236" s="151" t="s">
        <v>131</v>
      </c>
      <c r="F236" s="154"/>
      <c r="G236" s="130" t="s">
        <v>157</v>
      </c>
      <c r="H236" s="97">
        <v>639000</v>
      </c>
      <c r="I236" s="103">
        <v>85050</v>
      </c>
      <c r="J236" s="104">
        <v>553950</v>
      </c>
      <c r="K236" s="119" t="str">
        <f t="shared" si="5"/>
        <v>00004120000000000240</v>
      </c>
      <c r="L236" s="107" t="s">
        <v>251</v>
      </c>
    </row>
    <row r="237" spans="1:12" s="85" customFormat="1" ht="22.5">
      <c r="A237" s="80" t="s">
        <v>158</v>
      </c>
      <c r="B237" s="79" t="s">
        <v>7</v>
      </c>
      <c r="C237" s="122" t="s">
        <v>67</v>
      </c>
      <c r="D237" s="126" t="s">
        <v>249</v>
      </c>
      <c r="E237" s="148" t="s">
        <v>131</v>
      </c>
      <c r="F237" s="155"/>
      <c r="G237" s="123" t="s">
        <v>159</v>
      </c>
      <c r="H237" s="81">
        <v>639000</v>
      </c>
      <c r="I237" s="82">
        <v>85050</v>
      </c>
      <c r="J237" s="83">
        <f>MAX(H237-I237,0)</f>
        <v>553950</v>
      </c>
      <c r="K237" s="119" t="str">
        <f t="shared" si="5"/>
        <v>00004120000000000244</v>
      </c>
      <c r="L237" s="84" t="str">
        <f>C237&amp;D237&amp;E237&amp;F237&amp;G237</f>
        <v>00004120000000000244</v>
      </c>
    </row>
    <row r="238" spans="1:12" ht="12.75">
      <c r="A238" s="100" t="s">
        <v>160</v>
      </c>
      <c r="B238" s="101" t="s">
        <v>7</v>
      </c>
      <c r="C238" s="102" t="s">
        <v>67</v>
      </c>
      <c r="D238" s="125" t="s">
        <v>249</v>
      </c>
      <c r="E238" s="151" t="s">
        <v>131</v>
      </c>
      <c r="F238" s="154"/>
      <c r="G238" s="130" t="s">
        <v>162</v>
      </c>
      <c r="H238" s="97">
        <v>250000</v>
      </c>
      <c r="I238" s="103">
        <v>0</v>
      </c>
      <c r="J238" s="104">
        <v>250000</v>
      </c>
      <c r="K238" s="119" t="str">
        <f t="shared" si="5"/>
        <v>00004120000000000800</v>
      </c>
      <c r="L238" s="107" t="s">
        <v>252</v>
      </c>
    </row>
    <row r="239" spans="1:12" ht="45">
      <c r="A239" s="100" t="s">
        <v>253</v>
      </c>
      <c r="B239" s="101" t="s">
        <v>7</v>
      </c>
      <c r="C239" s="102" t="s">
        <v>67</v>
      </c>
      <c r="D239" s="125" t="s">
        <v>249</v>
      </c>
      <c r="E239" s="151" t="s">
        <v>131</v>
      </c>
      <c r="F239" s="154"/>
      <c r="G239" s="130" t="s">
        <v>255</v>
      </c>
      <c r="H239" s="97">
        <v>250000</v>
      </c>
      <c r="I239" s="103">
        <v>0</v>
      </c>
      <c r="J239" s="104">
        <v>250000</v>
      </c>
      <c r="K239" s="119" t="str">
        <f t="shared" si="5"/>
        <v>00004120000000000810</v>
      </c>
      <c r="L239" s="107" t="s">
        <v>254</v>
      </c>
    </row>
    <row r="240" spans="1:12" s="85" customFormat="1" ht="78.75">
      <c r="A240" s="80" t="s">
        <v>256</v>
      </c>
      <c r="B240" s="79" t="s">
        <v>7</v>
      </c>
      <c r="C240" s="122" t="s">
        <v>67</v>
      </c>
      <c r="D240" s="126" t="s">
        <v>249</v>
      </c>
      <c r="E240" s="148" t="s">
        <v>131</v>
      </c>
      <c r="F240" s="155"/>
      <c r="G240" s="123" t="s">
        <v>257</v>
      </c>
      <c r="H240" s="81">
        <v>250000</v>
      </c>
      <c r="I240" s="82">
        <v>0</v>
      </c>
      <c r="J240" s="83">
        <f>MAX(H240-I240,0)</f>
        <v>250000</v>
      </c>
      <c r="K240" s="119" t="str">
        <f t="shared" si="5"/>
        <v>00004120000000000812</v>
      </c>
      <c r="L240" s="84" t="str">
        <f>C240&amp;D240&amp;E240&amp;F240&amp;G240</f>
        <v>00004120000000000812</v>
      </c>
    </row>
    <row r="241" spans="1:12" ht="12.75">
      <c r="A241" s="100" t="s">
        <v>258</v>
      </c>
      <c r="B241" s="101" t="s">
        <v>7</v>
      </c>
      <c r="C241" s="102" t="s">
        <v>67</v>
      </c>
      <c r="D241" s="125" t="s">
        <v>260</v>
      </c>
      <c r="E241" s="151" t="s">
        <v>131</v>
      </c>
      <c r="F241" s="154"/>
      <c r="G241" s="130" t="s">
        <v>67</v>
      </c>
      <c r="H241" s="97">
        <v>5548800</v>
      </c>
      <c r="I241" s="103">
        <v>2310664.16</v>
      </c>
      <c r="J241" s="104">
        <v>3238135.84</v>
      </c>
      <c r="K241" s="119" t="str">
        <f t="shared" si="5"/>
        <v>00005000000000000000</v>
      </c>
      <c r="L241" s="107" t="s">
        <v>259</v>
      </c>
    </row>
    <row r="242" spans="1:12" ht="12.75">
      <c r="A242" s="100" t="s">
        <v>261</v>
      </c>
      <c r="B242" s="101" t="s">
        <v>7</v>
      </c>
      <c r="C242" s="102" t="s">
        <v>67</v>
      </c>
      <c r="D242" s="125" t="s">
        <v>263</v>
      </c>
      <c r="E242" s="151" t="s">
        <v>131</v>
      </c>
      <c r="F242" s="154"/>
      <c r="G242" s="130" t="s">
        <v>67</v>
      </c>
      <c r="H242" s="97">
        <v>93900</v>
      </c>
      <c r="I242" s="103">
        <v>45885.49</v>
      </c>
      <c r="J242" s="104">
        <v>48014.51</v>
      </c>
      <c r="K242" s="119" t="str">
        <f t="shared" si="5"/>
        <v>00005010000000000000</v>
      </c>
      <c r="L242" s="107" t="s">
        <v>262</v>
      </c>
    </row>
    <row r="243" spans="1:12" ht="22.5">
      <c r="A243" s="100" t="s">
        <v>153</v>
      </c>
      <c r="B243" s="101" t="s">
        <v>7</v>
      </c>
      <c r="C243" s="102" t="s">
        <v>67</v>
      </c>
      <c r="D243" s="125" t="s">
        <v>263</v>
      </c>
      <c r="E243" s="151" t="s">
        <v>131</v>
      </c>
      <c r="F243" s="154"/>
      <c r="G243" s="130" t="s">
        <v>7</v>
      </c>
      <c r="H243" s="97">
        <v>93900</v>
      </c>
      <c r="I243" s="103">
        <v>45885.49</v>
      </c>
      <c r="J243" s="104">
        <v>48014.51</v>
      </c>
      <c r="K243" s="119" t="str">
        <f t="shared" si="5"/>
        <v>00005010000000000200</v>
      </c>
      <c r="L243" s="107" t="s">
        <v>264</v>
      </c>
    </row>
    <row r="244" spans="1:12" ht="22.5">
      <c r="A244" s="100" t="s">
        <v>155</v>
      </c>
      <c r="B244" s="101" t="s">
        <v>7</v>
      </c>
      <c r="C244" s="102" t="s">
        <v>67</v>
      </c>
      <c r="D244" s="125" t="s">
        <v>263</v>
      </c>
      <c r="E244" s="151" t="s">
        <v>131</v>
      </c>
      <c r="F244" s="154"/>
      <c r="G244" s="130" t="s">
        <v>157</v>
      </c>
      <c r="H244" s="97">
        <v>93900</v>
      </c>
      <c r="I244" s="103">
        <v>45885.49</v>
      </c>
      <c r="J244" s="104">
        <v>48014.51</v>
      </c>
      <c r="K244" s="119" t="str">
        <f t="shared" si="5"/>
        <v>00005010000000000240</v>
      </c>
      <c r="L244" s="107" t="s">
        <v>265</v>
      </c>
    </row>
    <row r="245" spans="1:12" s="85" customFormat="1" ht="22.5">
      <c r="A245" s="80" t="s">
        <v>158</v>
      </c>
      <c r="B245" s="79" t="s">
        <v>7</v>
      </c>
      <c r="C245" s="122" t="s">
        <v>67</v>
      </c>
      <c r="D245" s="126" t="s">
        <v>263</v>
      </c>
      <c r="E245" s="148" t="s">
        <v>131</v>
      </c>
      <c r="F245" s="155"/>
      <c r="G245" s="123" t="s">
        <v>159</v>
      </c>
      <c r="H245" s="81">
        <v>93900</v>
      </c>
      <c r="I245" s="82">
        <v>45885.49</v>
      </c>
      <c r="J245" s="83">
        <f>MAX(H245-I245,0)</f>
        <v>48014.51</v>
      </c>
      <c r="K245" s="119" t="str">
        <f t="shared" si="5"/>
        <v>00005010000000000244</v>
      </c>
      <c r="L245" s="84" t="str">
        <f>C245&amp;D245&amp;E245&amp;F245&amp;G245</f>
        <v>00005010000000000244</v>
      </c>
    </row>
    <row r="246" spans="1:12" ht="12.75">
      <c r="A246" s="100" t="s">
        <v>266</v>
      </c>
      <c r="B246" s="101" t="s">
        <v>7</v>
      </c>
      <c r="C246" s="102" t="s">
        <v>67</v>
      </c>
      <c r="D246" s="125" t="s">
        <v>268</v>
      </c>
      <c r="E246" s="151" t="s">
        <v>131</v>
      </c>
      <c r="F246" s="154"/>
      <c r="G246" s="130" t="s">
        <v>67</v>
      </c>
      <c r="H246" s="97">
        <v>160000</v>
      </c>
      <c r="I246" s="103">
        <v>159000</v>
      </c>
      <c r="J246" s="104">
        <v>1000</v>
      </c>
      <c r="K246" s="119" t="str">
        <f t="shared" si="5"/>
        <v>00005020000000000000</v>
      </c>
      <c r="L246" s="107" t="s">
        <v>267</v>
      </c>
    </row>
    <row r="247" spans="1:12" ht="22.5">
      <c r="A247" s="100" t="s">
        <v>153</v>
      </c>
      <c r="B247" s="101" t="s">
        <v>7</v>
      </c>
      <c r="C247" s="102" t="s">
        <v>67</v>
      </c>
      <c r="D247" s="125" t="s">
        <v>268</v>
      </c>
      <c r="E247" s="151" t="s">
        <v>131</v>
      </c>
      <c r="F247" s="154"/>
      <c r="G247" s="130" t="s">
        <v>7</v>
      </c>
      <c r="H247" s="97">
        <v>160000</v>
      </c>
      <c r="I247" s="103">
        <v>159000</v>
      </c>
      <c r="J247" s="104">
        <v>1000</v>
      </c>
      <c r="K247" s="119" t="str">
        <f t="shared" si="5"/>
        <v>00005020000000000200</v>
      </c>
      <c r="L247" s="107" t="s">
        <v>269</v>
      </c>
    </row>
    <row r="248" spans="1:12" ht="22.5">
      <c r="A248" s="100" t="s">
        <v>155</v>
      </c>
      <c r="B248" s="101" t="s">
        <v>7</v>
      </c>
      <c r="C248" s="102" t="s">
        <v>67</v>
      </c>
      <c r="D248" s="125" t="s">
        <v>268</v>
      </c>
      <c r="E248" s="151" t="s">
        <v>131</v>
      </c>
      <c r="F248" s="154"/>
      <c r="G248" s="130" t="s">
        <v>157</v>
      </c>
      <c r="H248" s="97">
        <v>160000</v>
      </c>
      <c r="I248" s="103">
        <v>159000</v>
      </c>
      <c r="J248" s="104">
        <v>1000</v>
      </c>
      <c r="K248" s="119" t="str">
        <f t="shared" si="5"/>
        <v>00005020000000000240</v>
      </c>
      <c r="L248" s="107" t="s">
        <v>270</v>
      </c>
    </row>
    <row r="249" spans="1:12" s="85" customFormat="1" ht="22.5">
      <c r="A249" s="80" t="s">
        <v>158</v>
      </c>
      <c r="B249" s="79" t="s">
        <v>7</v>
      </c>
      <c r="C249" s="122" t="s">
        <v>67</v>
      </c>
      <c r="D249" s="126" t="s">
        <v>268</v>
      </c>
      <c r="E249" s="148" t="s">
        <v>131</v>
      </c>
      <c r="F249" s="155"/>
      <c r="G249" s="123" t="s">
        <v>159</v>
      </c>
      <c r="H249" s="81">
        <v>160000</v>
      </c>
      <c r="I249" s="82">
        <v>159000</v>
      </c>
      <c r="J249" s="83">
        <f>MAX(H249-I249,0)</f>
        <v>1000</v>
      </c>
      <c r="K249" s="119" t="str">
        <f t="shared" si="5"/>
        <v>00005020000000000244</v>
      </c>
      <c r="L249" s="84" t="str">
        <f>C249&amp;D249&amp;E249&amp;F249&amp;G249</f>
        <v>00005020000000000244</v>
      </c>
    </row>
    <row r="250" spans="1:12" ht="12.75">
      <c r="A250" s="100" t="s">
        <v>271</v>
      </c>
      <c r="B250" s="101" t="s">
        <v>7</v>
      </c>
      <c r="C250" s="102" t="s">
        <v>67</v>
      </c>
      <c r="D250" s="125" t="s">
        <v>273</v>
      </c>
      <c r="E250" s="151" t="s">
        <v>131</v>
      </c>
      <c r="F250" s="154"/>
      <c r="G250" s="130" t="s">
        <v>67</v>
      </c>
      <c r="H250" s="97">
        <v>31000</v>
      </c>
      <c r="I250" s="103">
        <v>9900</v>
      </c>
      <c r="J250" s="104">
        <v>21100</v>
      </c>
      <c r="K250" s="119" t="str">
        <f t="shared" si="5"/>
        <v>00005030000000000000</v>
      </c>
      <c r="L250" s="107" t="s">
        <v>272</v>
      </c>
    </row>
    <row r="251" spans="1:12" ht="22.5">
      <c r="A251" s="100" t="s">
        <v>153</v>
      </c>
      <c r="B251" s="101" t="s">
        <v>7</v>
      </c>
      <c r="C251" s="102" t="s">
        <v>67</v>
      </c>
      <c r="D251" s="125" t="s">
        <v>273</v>
      </c>
      <c r="E251" s="151" t="s">
        <v>131</v>
      </c>
      <c r="F251" s="154"/>
      <c r="G251" s="130" t="s">
        <v>7</v>
      </c>
      <c r="H251" s="97">
        <v>31000</v>
      </c>
      <c r="I251" s="103">
        <v>9900</v>
      </c>
      <c r="J251" s="104">
        <v>21100</v>
      </c>
      <c r="K251" s="119" t="str">
        <f t="shared" si="5"/>
        <v>00005030000000000200</v>
      </c>
      <c r="L251" s="107" t="s">
        <v>274</v>
      </c>
    </row>
    <row r="252" spans="1:12" ht="22.5">
      <c r="A252" s="100" t="s">
        <v>155</v>
      </c>
      <c r="B252" s="101" t="s">
        <v>7</v>
      </c>
      <c r="C252" s="102" t="s">
        <v>67</v>
      </c>
      <c r="D252" s="125" t="s">
        <v>273</v>
      </c>
      <c r="E252" s="151" t="s">
        <v>131</v>
      </c>
      <c r="F252" s="154"/>
      <c r="G252" s="130" t="s">
        <v>157</v>
      </c>
      <c r="H252" s="97">
        <v>31000</v>
      </c>
      <c r="I252" s="103">
        <v>9900</v>
      </c>
      <c r="J252" s="104">
        <v>21100</v>
      </c>
      <c r="K252" s="119" t="str">
        <f t="shared" si="5"/>
        <v>00005030000000000240</v>
      </c>
      <c r="L252" s="107" t="s">
        <v>275</v>
      </c>
    </row>
    <row r="253" spans="1:12" s="85" customFormat="1" ht="22.5">
      <c r="A253" s="80" t="s">
        <v>158</v>
      </c>
      <c r="B253" s="79" t="s">
        <v>7</v>
      </c>
      <c r="C253" s="122" t="s">
        <v>67</v>
      </c>
      <c r="D253" s="126" t="s">
        <v>273</v>
      </c>
      <c r="E253" s="148" t="s">
        <v>131</v>
      </c>
      <c r="F253" s="155"/>
      <c r="G253" s="123" t="s">
        <v>159</v>
      </c>
      <c r="H253" s="81">
        <v>31000</v>
      </c>
      <c r="I253" s="82">
        <v>9900</v>
      </c>
      <c r="J253" s="83">
        <f>MAX(H253-I253,0)</f>
        <v>21100</v>
      </c>
      <c r="K253" s="119" t="str">
        <f t="shared" si="5"/>
        <v>00005030000000000244</v>
      </c>
      <c r="L253" s="84" t="str">
        <f>C253&amp;D253&amp;E253&amp;F253&amp;G253</f>
        <v>00005030000000000244</v>
      </c>
    </row>
    <row r="254" spans="1:12" ht="22.5">
      <c r="A254" s="100" t="s">
        <v>276</v>
      </c>
      <c r="B254" s="101" t="s">
        <v>7</v>
      </c>
      <c r="C254" s="102" t="s">
        <v>67</v>
      </c>
      <c r="D254" s="125" t="s">
        <v>278</v>
      </c>
      <c r="E254" s="151" t="s">
        <v>131</v>
      </c>
      <c r="F254" s="154"/>
      <c r="G254" s="130" t="s">
        <v>67</v>
      </c>
      <c r="H254" s="97">
        <v>5263900</v>
      </c>
      <c r="I254" s="103">
        <v>2095878.67</v>
      </c>
      <c r="J254" s="104">
        <v>3168021.33</v>
      </c>
      <c r="K254" s="119" t="str">
        <f t="shared" si="5"/>
        <v>00005050000000000000</v>
      </c>
      <c r="L254" s="107" t="s">
        <v>277</v>
      </c>
    </row>
    <row r="255" spans="1:12" ht="22.5">
      <c r="A255" s="100" t="s">
        <v>279</v>
      </c>
      <c r="B255" s="101" t="s">
        <v>7</v>
      </c>
      <c r="C255" s="102" t="s">
        <v>67</v>
      </c>
      <c r="D255" s="125" t="s">
        <v>278</v>
      </c>
      <c r="E255" s="151" t="s">
        <v>131</v>
      </c>
      <c r="F255" s="154"/>
      <c r="G255" s="130" t="s">
        <v>281</v>
      </c>
      <c r="H255" s="97">
        <v>5263900</v>
      </c>
      <c r="I255" s="103">
        <v>2095878.67</v>
      </c>
      <c r="J255" s="104">
        <v>3168021.33</v>
      </c>
      <c r="K255" s="119" t="str">
        <f t="shared" si="5"/>
        <v>00005050000000000600</v>
      </c>
      <c r="L255" s="107" t="s">
        <v>280</v>
      </c>
    </row>
    <row r="256" spans="1:12" ht="12.75">
      <c r="A256" s="100" t="s">
        <v>282</v>
      </c>
      <c r="B256" s="101" t="s">
        <v>7</v>
      </c>
      <c r="C256" s="102" t="s">
        <v>67</v>
      </c>
      <c r="D256" s="125" t="s">
        <v>278</v>
      </c>
      <c r="E256" s="151" t="s">
        <v>131</v>
      </c>
      <c r="F256" s="154"/>
      <c r="G256" s="130" t="s">
        <v>284</v>
      </c>
      <c r="H256" s="97">
        <v>5263900</v>
      </c>
      <c r="I256" s="103">
        <v>2095878.67</v>
      </c>
      <c r="J256" s="104">
        <v>3168021.33</v>
      </c>
      <c r="K256" s="119" t="str">
        <f t="shared" si="5"/>
        <v>00005050000000000610</v>
      </c>
      <c r="L256" s="107" t="s">
        <v>283</v>
      </c>
    </row>
    <row r="257" spans="1:12" s="85" customFormat="1" ht="45">
      <c r="A257" s="80" t="s">
        <v>285</v>
      </c>
      <c r="B257" s="79" t="s">
        <v>7</v>
      </c>
      <c r="C257" s="122" t="s">
        <v>67</v>
      </c>
      <c r="D257" s="126" t="s">
        <v>278</v>
      </c>
      <c r="E257" s="148" t="s">
        <v>131</v>
      </c>
      <c r="F257" s="155"/>
      <c r="G257" s="123" t="s">
        <v>286</v>
      </c>
      <c r="H257" s="81">
        <v>5263900</v>
      </c>
      <c r="I257" s="82">
        <v>2095878.67</v>
      </c>
      <c r="J257" s="83">
        <f>MAX(H257-I257,0)</f>
        <v>3168021.33</v>
      </c>
      <c r="K257" s="119" t="str">
        <f t="shared" si="5"/>
        <v>00005050000000000611</v>
      </c>
      <c r="L257" s="84" t="str">
        <f>C257&amp;D257&amp;E257&amp;F257&amp;G257</f>
        <v>00005050000000000611</v>
      </c>
    </row>
    <row r="258" spans="1:12" ht="12.75">
      <c r="A258" s="100" t="s">
        <v>287</v>
      </c>
      <c r="B258" s="101" t="s">
        <v>7</v>
      </c>
      <c r="C258" s="102" t="s">
        <v>67</v>
      </c>
      <c r="D258" s="125" t="s">
        <v>289</v>
      </c>
      <c r="E258" s="151" t="s">
        <v>131</v>
      </c>
      <c r="F258" s="154"/>
      <c r="G258" s="130" t="s">
        <v>67</v>
      </c>
      <c r="H258" s="97">
        <v>252688430</v>
      </c>
      <c r="I258" s="103">
        <v>158171630.88</v>
      </c>
      <c r="J258" s="104">
        <v>94516799.12</v>
      </c>
      <c r="K258" s="119" t="str">
        <f t="shared" si="5"/>
        <v>00007000000000000000</v>
      </c>
      <c r="L258" s="107" t="s">
        <v>288</v>
      </c>
    </row>
    <row r="259" spans="1:12" ht="12.75">
      <c r="A259" s="100" t="s">
        <v>290</v>
      </c>
      <c r="B259" s="101" t="s">
        <v>7</v>
      </c>
      <c r="C259" s="102" t="s">
        <v>67</v>
      </c>
      <c r="D259" s="125" t="s">
        <v>292</v>
      </c>
      <c r="E259" s="151" t="s">
        <v>131</v>
      </c>
      <c r="F259" s="154"/>
      <c r="G259" s="130" t="s">
        <v>67</v>
      </c>
      <c r="H259" s="97">
        <v>85729008.2</v>
      </c>
      <c r="I259" s="103">
        <v>50364924.24</v>
      </c>
      <c r="J259" s="104">
        <v>35364083.96</v>
      </c>
      <c r="K259" s="119" t="str">
        <f t="shared" si="5"/>
        <v>00007010000000000000</v>
      </c>
      <c r="L259" s="107" t="s">
        <v>291</v>
      </c>
    </row>
    <row r="260" spans="1:12" ht="12.75">
      <c r="A260" s="100" t="s">
        <v>293</v>
      </c>
      <c r="B260" s="101" t="s">
        <v>7</v>
      </c>
      <c r="C260" s="102" t="s">
        <v>67</v>
      </c>
      <c r="D260" s="125" t="s">
        <v>292</v>
      </c>
      <c r="E260" s="151" t="s">
        <v>131</v>
      </c>
      <c r="F260" s="154"/>
      <c r="G260" s="130" t="s">
        <v>295</v>
      </c>
      <c r="H260" s="97">
        <v>2083300</v>
      </c>
      <c r="I260" s="103">
        <v>747066.12</v>
      </c>
      <c r="J260" s="104">
        <v>1336233.88</v>
      </c>
      <c r="K260" s="119" t="str">
        <f t="shared" si="5"/>
        <v>00007010000000000300</v>
      </c>
      <c r="L260" s="107" t="s">
        <v>294</v>
      </c>
    </row>
    <row r="261" spans="1:12" ht="22.5">
      <c r="A261" s="100" t="s">
        <v>296</v>
      </c>
      <c r="B261" s="101" t="s">
        <v>7</v>
      </c>
      <c r="C261" s="102" t="s">
        <v>67</v>
      </c>
      <c r="D261" s="125" t="s">
        <v>292</v>
      </c>
      <c r="E261" s="151" t="s">
        <v>131</v>
      </c>
      <c r="F261" s="154"/>
      <c r="G261" s="130" t="s">
        <v>298</v>
      </c>
      <c r="H261" s="97">
        <v>2083300</v>
      </c>
      <c r="I261" s="103">
        <v>747066.12</v>
      </c>
      <c r="J261" s="104">
        <v>1336233.88</v>
      </c>
      <c r="K261" s="119" t="str">
        <f t="shared" si="5"/>
        <v>00007010000000000320</v>
      </c>
      <c r="L261" s="107" t="s">
        <v>297</v>
      </c>
    </row>
    <row r="262" spans="1:12" s="85" customFormat="1" ht="22.5">
      <c r="A262" s="80" t="s">
        <v>299</v>
      </c>
      <c r="B262" s="79" t="s">
        <v>7</v>
      </c>
      <c r="C262" s="122" t="s">
        <v>67</v>
      </c>
      <c r="D262" s="126" t="s">
        <v>292</v>
      </c>
      <c r="E262" s="148" t="s">
        <v>131</v>
      </c>
      <c r="F262" s="155"/>
      <c r="G262" s="123" t="s">
        <v>300</v>
      </c>
      <c r="H262" s="81">
        <v>40000</v>
      </c>
      <c r="I262" s="82">
        <v>0</v>
      </c>
      <c r="J262" s="83">
        <f>MAX(H262-I262,0)</f>
        <v>40000</v>
      </c>
      <c r="K262" s="119" t="str">
        <f t="shared" si="5"/>
        <v>00007010000000000321</v>
      </c>
      <c r="L262" s="84" t="str">
        <f>C262&amp;D262&amp;E262&amp;F262&amp;G262</f>
        <v>00007010000000000321</v>
      </c>
    </row>
    <row r="263" spans="1:12" s="85" customFormat="1" ht="22.5">
      <c r="A263" s="80" t="s">
        <v>301</v>
      </c>
      <c r="B263" s="79" t="s">
        <v>7</v>
      </c>
      <c r="C263" s="122" t="s">
        <v>67</v>
      </c>
      <c r="D263" s="126" t="s">
        <v>292</v>
      </c>
      <c r="E263" s="148" t="s">
        <v>131</v>
      </c>
      <c r="F263" s="155"/>
      <c r="G263" s="123" t="s">
        <v>302</v>
      </c>
      <c r="H263" s="81">
        <v>2043300</v>
      </c>
      <c r="I263" s="82">
        <v>747066.12</v>
      </c>
      <c r="J263" s="83">
        <f>MAX(H263-I263,0)</f>
        <v>1296233.88</v>
      </c>
      <c r="K263" s="119" t="str">
        <f t="shared" si="5"/>
        <v>00007010000000000323</v>
      </c>
      <c r="L263" s="84" t="str">
        <f>C263&amp;D263&amp;E263&amp;F263&amp;G263</f>
        <v>00007010000000000323</v>
      </c>
    </row>
    <row r="264" spans="1:12" ht="22.5">
      <c r="A264" s="100" t="s">
        <v>279</v>
      </c>
      <c r="B264" s="101" t="s">
        <v>7</v>
      </c>
      <c r="C264" s="102" t="s">
        <v>67</v>
      </c>
      <c r="D264" s="125" t="s">
        <v>292</v>
      </c>
      <c r="E264" s="151" t="s">
        <v>131</v>
      </c>
      <c r="F264" s="154"/>
      <c r="G264" s="130" t="s">
        <v>281</v>
      </c>
      <c r="H264" s="97">
        <v>83645708.2</v>
      </c>
      <c r="I264" s="103">
        <v>49617858.12</v>
      </c>
      <c r="J264" s="104">
        <v>34027850.08</v>
      </c>
      <c r="K264" s="119" t="str">
        <f t="shared" si="5"/>
        <v>00007010000000000600</v>
      </c>
      <c r="L264" s="107" t="s">
        <v>303</v>
      </c>
    </row>
    <row r="265" spans="1:12" ht="12.75">
      <c r="A265" s="100" t="s">
        <v>282</v>
      </c>
      <c r="B265" s="101" t="s">
        <v>7</v>
      </c>
      <c r="C265" s="102" t="s">
        <v>67</v>
      </c>
      <c r="D265" s="125" t="s">
        <v>292</v>
      </c>
      <c r="E265" s="151" t="s">
        <v>131</v>
      </c>
      <c r="F265" s="154"/>
      <c r="G265" s="130" t="s">
        <v>284</v>
      </c>
      <c r="H265" s="97">
        <v>8539200</v>
      </c>
      <c r="I265" s="103">
        <v>3726304.37</v>
      </c>
      <c r="J265" s="104">
        <v>4812895.63</v>
      </c>
      <c r="K265" s="119" t="str">
        <f t="shared" si="5"/>
        <v>00007010000000000610</v>
      </c>
      <c r="L265" s="107" t="s">
        <v>304</v>
      </c>
    </row>
    <row r="266" spans="1:12" s="85" customFormat="1" ht="45">
      <c r="A266" s="80" t="s">
        <v>285</v>
      </c>
      <c r="B266" s="79" t="s">
        <v>7</v>
      </c>
      <c r="C266" s="122" t="s">
        <v>67</v>
      </c>
      <c r="D266" s="126" t="s">
        <v>292</v>
      </c>
      <c r="E266" s="148" t="s">
        <v>131</v>
      </c>
      <c r="F266" s="155"/>
      <c r="G266" s="123" t="s">
        <v>286</v>
      </c>
      <c r="H266" s="81">
        <v>8539200</v>
      </c>
      <c r="I266" s="82">
        <v>3726304.37</v>
      </c>
      <c r="J266" s="83">
        <f>MAX(H266-I266,0)</f>
        <v>4812895.63</v>
      </c>
      <c r="K266" s="119" t="str">
        <f t="shared" si="5"/>
        <v>00007010000000000611</v>
      </c>
      <c r="L266" s="84" t="str">
        <f>C266&amp;D266&amp;E266&amp;F266&amp;G266</f>
        <v>00007010000000000611</v>
      </c>
    </row>
    <row r="267" spans="1:12" ht="12.75">
      <c r="A267" s="100" t="s">
        <v>305</v>
      </c>
      <c r="B267" s="101" t="s">
        <v>7</v>
      </c>
      <c r="C267" s="102" t="s">
        <v>67</v>
      </c>
      <c r="D267" s="125" t="s">
        <v>292</v>
      </c>
      <c r="E267" s="151" t="s">
        <v>131</v>
      </c>
      <c r="F267" s="154"/>
      <c r="G267" s="130" t="s">
        <v>13</v>
      </c>
      <c r="H267" s="97">
        <v>75106508.2</v>
      </c>
      <c r="I267" s="103">
        <v>45891553.75</v>
      </c>
      <c r="J267" s="104">
        <v>29214954.45</v>
      </c>
      <c r="K267" s="119" t="str">
        <f t="shared" si="5"/>
        <v>00007010000000000620</v>
      </c>
      <c r="L267" s="107" t="s">
        <v>306</v>
      </c>
    </row>
    <row r="268" spans="1:12" s="85" customFormat="1" ht="45">
      <c r="A268" s="80" t="s">
        <v>307</v>
      </c>
      <c r="B268" s="79" t="s">
        <v>7</v>
      </c>
      <c r="C268" s="122" t="s">
        <v>67</v>
      </c>
      <c r="D268" s="126" t="s">
        <v>292</v>
      </c>
      <c r="E268" s="148" t="s">
        <v>131</v>
      </c>
      <c r="F268" s="155"/>
      <c r="G268" s="123" t="s">
        <v>308</v>
      </c>
      <c r="H268" s="81">
        <v>74768586.3</v>
      </c>
      <c r="I268" s="82">
        <v>45790644.82</v>
      </c>
      <c r="J268" s="83">
        <f>MAX(H268-I268,0)</f>
        <v>28977941.48</v>
      </c>
      <c r="K268" s="119" t="str">
        <f t="shared" si="5"/>
        <v>00007010000000000621</v>
      </c>
      <c r="L268" s="84" t="str">
        <f>C268&amp;D268&amp;E268&amp;F268&amp;G268</f>
        <v>00007010000000000621</v>
      </c>
    </row>
    <row r="269" spans="1:12" s="85" customFormat="1" ht="12.75">
      <c r="A269" s="80" t="s">
        <v>309</v>
      </c>
      <c r="B269" s="79" t="s">
        <v>7</v>
      </c>
      <c r="C269" s="122" t="s">
        <v>67</v>
      </c>
      <c r="D269" s="126" t="s">
        <v>292</v>
      </c>
      <c r="E269" s="148" t="s">
        <v>131</v>
      </c>
      <c r="F269" s="155"/>
      <c r="G269" s="123" t="s">
        <v>310</v>
      </c>
      <c r="H269" s="81">
        <v>337921.9</v>
      </c>
      <c r="I269" s="82">
        <v>100908.93</v>
      </c>
      <c r="J269" s="83">
        <f>MAX(H269-I269,0)</f>
        <v>237012.97</v>
      </c>
      <c r="K269" s="119" t="str">
        <f t="shared" si="5"/>
        <v>00007010000000000622</v>
      </c>
      <c r="L269" s="84" t="str">
        <f>C269&amp;D269&amp;E269&amp;F269&amp;G269</f>
        <v>00007010000000000622</v>
      </c>
    </row>
    <row r="270" spans="1:12" ht="12.75">
      <c r="A270" s="100" t="s">
        <v>311</v>
      </c>
      <c r="B270" s="101" t="s">
        <v>7</v>
      </c>
      <c r="C270" s="102" t="s">
        <v>67</v>
      </c>
      <c r="D270" s="125" t="s">
        <v>313</v>
      </c>
      <c r="E270" s="151" t="s">
        <v>131</v>
      </c>
      <c r="F270" s="154"/>
      <c r="G270" s="130" t="s">
        <v>67</v>
      </c>
      <c r="H270" s="97">
        <v>131613217.85</v>
      </c>
      <c r="I270" s="103">
        <v>87414528.3</v>
      </c>
      <c r="J270" s="104">
        <v>44198689.55</v>
      </c>
      <c r="K270" s="119" t="str">
        <f t="shared" si="5"/>
        <v>00007020000000000000</v>
      </c>
      <c r="L270" s="107" t="s">
        <v>312</v>
      </c>
    </row>
    <row r="271" spans="1:12" ht="12.75">
      <c r="A271" s="100" t="s">
        <v>293</v>
      </c>
      <c r="B271" s="101" t="s">
        <v>7</v>
      </c>
      <c r="C271" s="102" t="s">
        <v>67</v>
      </c>
      <c r="D271" s="125" t="s">
        <v>313</v>
      </c>
      <c r="E271" s="151" t="s">
        <v>131</v>
      </c>
      <c r="F271" s="154"/>
      <c r="G271" s="130" t="s">
        <v>295</v>
      </c>
      <c r="H271" s="97">
        <v>1921200</v>
      </c>
      <c r="I271" s="103">
        <v>1004117.9</v>
      </c>
      <c r="J271" s="104">
        <v>917082.1</v>
      </c>
      <c r="K271" s="119" t="str">
        <f aca="true" t="shared" si="6" ref="K271:K334">C271&amp;D271&amp;E271&amp;F271&amp;G271</f>
        <v>00007020000000000300</v>
      </c>
      <c r="L271" s="107" t="s">
        <v>314</v>
      </c>
    </row>
    <row r="272" spans="1:12" ht="22.5">
      <c r="A272" s="100" t="s">
        <v>296</v>
      </c>
      <c r="B272" s="101" t="s">
        <v>7</v>
      </c>
      <c r="C272" s="102" t="s">
        <v>67</v>
      </c>
      <c r="D272" s="125" t="s">
        <v>313</v>
      </c>
      <c r="E272" s="151" t="s">
        <v>131</v>
      </c>
      <c r="F272" s="154"/>
      <c r="G272" s="130" t="s">
        <v>298</v>
      </c>
      <c r="H272" s="97">
        <v>1921200</v>
      </c>
      <c r="I272" s="103">
        <v>1004117.9</v>
      </c>
      <c r="J272" s="104">
        <v>917082.1</v>
      </c>
      <c r="K272" s="119" t="str">
        <f t="shared" si="6"/>
        <v>00007020000000000320</v>
      </c>
      <c r="L272" s="107" t="s">
        <v>315</v>
      </c>
    </row>
    <row r="273" spans="1:12" s="85" customFormat="1" ht="22.5">
      <c r="A273" s="80" t="s">
        <v>299</v>
      </c>
      <c r="B273" s="79" t="s">
        <v>7</v>
      </c>
      <c r="C273" s="122" t="s">
        <v>67</v>
      </c>
      <c r="D273" s="126" t="s">
        <v>313</v>
      </c>
      <c r="E273" s="148" t="s">
        <v>131</v>
      </c>
      <c r="F273" s="155"/>
      <c r="G273" s="123" t="s">
        <v>300</v>
      </c>
      <c r="H273" s="81">
        <v>95000</v>
      </c>
      <c r="I273" s="82">
        <v>25086.5</v>
      </c>
      <c r="J273" s="83">
        <f>MAX(H273-I273,0)</f>
        <v>69913.5</v>
      </c>
      <c r="K273" s="119" t="str">
        <f t="shared" si="6"/>
        <v>00007020000000000321</v>
      </c>
      <c r="L273" s="84" t="str">
        <f>C273&amp;D273&amp;E273&amp;F273&amp;G273</f>
        <v>00007020000000000321</v>
      </c>
    </row>
    <row r="274" spans="1:12" s="85" customFormat="1" ht="22.5">
      <c r="A274" s="80" t="s">
        <v>301</v>
      </c>
      <c r="B274" s="79" t="s">
        <v>7</v>
      </c>
      <c r="C274" s="122" t="s">
        <v>67</v>
      </c>
      <c r="D274" s="126" t="s">
        <v>313</v>
      </c>
      <c r="E274" s="148" t="s">
        <v>131</v>
      </c>
      <c r="F274" s="155"/>
      <c r="G274" s="123" t="s">
        <v>302</v>
      </c>
      <c r="H274" s="81">
        <v>1826200</v>
      </c>
      <c r="I274" s="82">
        <v>979031.4</v>
      </c>
      <c r="J274" s="83">
        <f>MAX(H274-I274,0)</f>
        <v>847168.6</v>
      </c>
      <c r="K274" s="119" t="str">
        <f t="shared" si="6"/>
        <v>00007020000000000323</v>
      </c>
      <c r="L274" s="84" t="str">
        <f>C274&amp;D274&amp;E274&amp;F274&amp;G274</f>
        <v>00007020000000000323</v>
      </c>
    </row>
    <row r="275" spans="1:12" ht="22.5">
      <c r="A275" s="100" t="s">
        <v>279</v>
      </c>
      <c r="B275" s="101" t="s">
        <v>7</v>
      </c>
      <c r="C275" s="102" t="s">
        <v>67</v>
      </c>
      <c r="D275" s="125" t="s">
        <v>313</v>
      </c>
      <c r="E275" s="151" t="s">
        <v>131</v>
      </c>
      <c r="F275" s="154"/>
      <c r="G275" s="130" t="s">
        <v>281</v>
      </c>
      <c r="H275" s="97">
        <v>129692017.85</v>
      </c>
      <c r="I275" s="103">
        <v>86410410.4</v>
      </c>
      <c r="J275" s="104">
        <v>43281607.45</v>
      </c>
      <c r="K275" s="119" t="str">
        <f t="shared" si="6"/>
        <v>00007020000000000600</v>
      </c>
      <c r="L275" s="107" t="s">
        <v>316</v>
      </c>
    </row>
    <row r="276" spans="1:12" ht="12.75">
      <c r="A276" s="100" t="s">
        <v>282</v>
      </c>
      <c r="B276" s="101" t="s">
        <v>7</v>
      </c>
      <c r="C276" s="102" t="s">
        <v>67</v>
      </c>
      <c r="D276" s="125" t="s">
        <v>313</v>
      </c>
      <c r="E276" s="151" t="s">
        <v>131</v>
      </c>
      <c r="F276" s="154"/>
      <c r="G276" s="130" t="s">
        <v>284</v>
      </c>
      <c r="H276" s="97">
        <v>55223146.17</v>
      </c>
      <c r="I276" s="103">
        <v>37953916.01</v>
      </c>
      <c r="J276" s="104">
        <v>17269230.16</v>
      </c>
      <c r="K276" s="119" t="str">
        <f t="shared" si="6"/>
        <v>00007020000000000610</v>
      </c>
      <c r="L276" s="107" t="s">
        <v>317</v>
      </c>
    </row>
    <row r="277" spans="1:12" s="85" customFormat="1" ht="45">
      <c r="A277" s="80" t="s">
        <v>285</v>
      </c>
      <c r="B277" s="79" t="s">
        <v>7</v>
      </c>
      <c r="C277" s="122" t="s">
        <v>67</v>
      </c>
      <c r="D277" s="126" t="s">
        <v>313</v>
      </c>
      <c r="E277" s="148" t="s">
        <v>131</v>
      </c>
      <c r="F277" s="155"/>
      <c r="G277" s="123" t="s">
        <v>286</v>
      </c>
      <c r="H277" s="81">
        <v>53060670.35</v>
      </c>
      <c r="I277" s="82">
        <v>37242271.27</v>
      </c>
      <c r="J277" s="83">
        <f>MAX(H277-I277,0)</f>
        <v>15818399.08</v>
      </c>
      <c r="K277" s="119" t="str">
        <f t="shared" si="6"/>
        <v>00007020000000000611</v>
      </c>
      <c r="L277" s="84" t="str">
        <f>C277&amp;D277&amp;E277&amp;F277&amp;G277</f>
        <v>00007020000000000611</v>
      </c>
    </row>
    <row r="278" spans="1:12" s="85" customFormat="1" ht="12.75">
      <c r="A278" s="80" t="s">
        <v>318</v>
      </c>
      <c r="B278" s="79" t="s">
        <v>7</v>
      </c>
      <c r="C278" s="122" t="s">
        <v>67</v>
      </c>
      <c r="D278" s="126" t="s">
        <v>313</v>
      </c>
      <c r="E278" s="148" t="s">
        <v>131</v>
      </c>
      <c r="F278" s="155"/>
      <c r="G278" s="123" t="s">
        <v>319</v>
      </c>
      <c r="H278" s="81">
        <v>2162475.82</v>
      </c>
      <c r="I278" s="82">
        <v>711644.74</v>
      </c>
      <c r="J278" s="83">
        <f>MAX(H278-I278,0)</f>
        <v>1450831.08</v>
      </c>
      <c r="K278" s="119" t="str">
        <f t="shared" si="6"/>
        <v>00007020000000000612</v>
      </c>
      <c r="L278" s="84" t="str">
        <f>C278&amp;D278&amp;E278&amp;F278&amp;G278</f>
        <v>00007020000000000612</v>
      </c>
    </row>
    <row r="279" spans="1:12" ht="12.75">
      <c r="A279" s="100" t="s">
        <v>305</v>
      </c>
      <c r="B279" s="101" t="s">
        <v>7</v>
      </c>
      <c r="C279" s="102" t="s">
        <v>67</v>
      </c>
      <c r="D279" s="125" t="s">
        <v>313</v>
      </c>
      <c r="E279" s="151" t="s">
        <v>131</v>
      </c>
      <c r="F279" s="154"/>
      <c r="G279" s="130" t="s">
        <v>13</v>
      </c>
      <c r="H279" s="97">
        <v>74468871.68</v>
      </c>
      <c r="I279" s="103">
        <v>48456494.39</v>
      </c>
      <c r="J279" s="104">
        <v>26012377.29</v>
      </c>
      <c r="K279" s="119" t="str">
        <f t="shared" si="6"/>
        <v>00007020000000000620</v>
      </c>
      <c r="L279" s="107" t="s">
        <v>320</v>
      </c>
    </row>
    <row r="280" spans="1:12" s="85" customFormat="1" ht="45">
      <c r="A280" s="80" t="s">
        <v>307</v>
      </c>
      <c r="B280" s="79" t="s">
        <v>7</v>
      </c>
      <c r="C280" s="122" t="s">
        <v>67</v>
      </c>
      <c r="D280" s="126" t="s">
        <v>313</v>
      </c>
      <c r="E280" s="148" t="s">
        <v>131</v>
      </c>
      <c r="F280" s="155"/>
      <c r="G280" s="123" t="s">
        <v>308</v>
      </c>
      <c r="H280" s="81">
        <v>71243353.75</v>
      </c>
      <c r="I280" s="82">
        <v>47633539.3</v>
      </c>
      <c r="J280" s="83">
        <f>MAX(H280-I280,0)</f>
        <v>23609814.45</v>
      </c>
      <c r="K280" s="119" t="str">
        <f t="shared" si="6"/>
        <v>00007020000000000621</v>
      </c>
      <c r="L280" s="84" t="str">
        <f>C280&amp;D280&amp;E280&amp;F280&amp;G280</f>
        <v>00007020000000000621</v>
      </c>
    </row>
    <row r="281" spans="1:12" s="85" customFormat="1" ht="12.75">
      <c r="A281" s="80" t="s">
        <v>309</v>
      </c>
      <c r="B281" s="79" t="s">
        <v>7</v>
      </c>
      <c r="C281" s="122" t="s">
        <v>67</v>
      </c>
      <c r="D281" s="126" t="s">
        <v>313</v>
      </c>
      <c r="E281" s="148" t="s">
        <v>131</v>
      </c>
      <c r="F281" s="155"/>
      <c r="G281" s="123" t="s">
        <v>310</v>
      </c>
      <c r="H281" s="81">
        <v>3225517.93</v>
      </c>
      <c r="I281" s="82">
        <v>822955.09</v>
      </c>
      <c r="J281" s="83">
        <f>MAX(H281-I281,0)</f>
        <v>2402562.84</v>
      </c>
      <c r="K281" s="119" t="str">
        <f t="shared" si="6"/>
        <v>00007020000000000622</v>
      </c>
      <c r="L281" s="84" t="str">
        <f>C281&amp;D281&amp;E281&amp;F281&amp;G281</f>
        <v>00007020000000000622</v>
      </c>
    </row>
    <row r="282" spans="1:12" ht="12.75">
      <c r="A282" s="100" t="s">
        <v>321</v>
      </c>
      <c r="B282" s="101" t="s">
        <v>7</v>
      </c>
      <c r="C282" s="102" t="s">
        <v>67</v>
      </c>
      <c r="D282" s="125" t="s">
        <v>323</v>
      </c>
      <c r="E282" s="151" t="s">
        <v>131</v>
      </c>
      <c r="F282" s="154"/>
      <c r="G282" s="130" t="s">
        <v>67</v>
      </c>
      <c r="H282" s="97">
        <v>11210648.98</v>
      </c>
      <c r="I282" s="103">
        <v>6504801.81</v>
      </c>
      <c r="J282" s="104">
        <v>4705847.17</v>
      </c>
      <c r="K282" s="119" t="str">
        <f t="shared" si="6"/>
        <v>00007030000000000000</v>
      </c>
      <c r="L282" s="107" t="s">
        <v>322</v>
      </c>
    </row>
    <row r="283" spans="1:12" ht="22.5">
      <c r="A283" s="100" t="s">
        <v>279</v>
      </c>
      <c r="B283" s="101" t="s">
        <v>7</v>
      </c>
      <c r="C283" s="102" t="s">
        <v>67</v>
      </c>
      <c r="D283" s="125" t="s">
        <v>323</v>
      </c>
      <c r="E283" s="151" t="s">
        <v>131</v>
      </c>
      <c r="F283" s="154"/>
      <c r="G283" s="130" t="s">
        <v>281</v>
      </c>
      <c r="H283" s="97">
        <v>11210648.98</v>
      </c>
      <c r="I283" s="103">
        <v>6504801.81</v>
      </c>
      <c r="J283" s="104">
        <v>4705847.17</v>
      </c>
      <c r="K283" s="119" t="str">
        <f t="shared" si="6"/>
        <v>00007030000000000600</v>
      </c>
      <c r="L283" s="107" t="s">
        <v>324</v>
      </c>
    </row>
    <row r="284" spans="1:12" ht="12.75">
      <c r="A284" s="100" t="s">
        <v>282</v>
      </c>
      <c r="B284" s="101" t="s">
        <v>7</v>
      </c>
      <c r="C284" s="102" t="s">
        <v>67</v>
      </c>
      <c r="D284" s="125" t="s">
        <v>323</v>
      </c>
      <c r="E284" s="151" t="s">
        <v>131</v>
      </c>
      <c r="F284" s="154"/>
      <c r="G284" s="130" t="s">
        <v>284</v>
      </c>
      <c r="H284" s="97">
        <v>6532300</v>
      </c>
      <c r="I284" s="103">
        <v>3782476.91</v>
      </c>
      <c r="J284" s="104">
        <v>2749823.09</v>
      </c>
      <c r="K284" s="119" t="str">
        <f t="shared" si="6"/>
        <v>00007030000000000610</v>
      </c>
      <c r="L284" s="107" t="s">
        <v>325</v>
      </c>
    </row>
    <row r="285" spans="1:12" s="85" customFormat="1" ht="45">
      <c r="A285" s="80" t="s">
        <v>285</v>
      </c>
      <c r="B285" s="79" t="s">
        <v>7</v>
      </c>
      <c r="C285" s="122" t="s">
        <v>67</v>
      </c>
      <c r="D285" s="126" t="s">
        <v>323</v>
      </c>
      <c r="E285" s="148" t="s">
        <v>131</v>
      </c>
      <c r="F285" s="155"/>
      <c r="G285" s="123" t="s">
        <v>286</v>
      </c>
      <c r="H285" s="81">
        <v>6505300</v>
      </c>
      <c r="I285" s="82">
        <v>3782476.91</v>
      </c>
      <c r="J285" s="83">
        <f>MAX(H285-I285,0)</f>
        <v>2722823.09</v>
      </c>
      <c r="K285" s="119" t="str">
        <f t="shared" si="6"/>
        <v>00007030000000000611</v>
      </c>
      <c r="L285" s="84" t="str">
        <f>C285&amp;D285&amp;E285&amp;F285&amp;G285</f>
        <v>00007030000000000611</v>
      </c>
    </row>
    <row r="286" spans="1:12" s="85" customFormat="1" ht="12.75">
      <c r="A286" s="80" t="s">
        <v>318</v>
      </c>
      <c r="B286" s="79" t="s">
        <v>7</v>
      </c>
      <c r="C286" s="122" t="s">
        <v>67</v>
      </c>
      <c r="D286" s="126" t="s">
        <v>323</v>
      </c>
      <c r="E286" s="148" t="s">
        <v>131</v>
      </c>
      <c r="F286" s="155"/>
      <c r="G286" s="123" t="s">
        <v>319</v>
      </c>
      <c r="H286" s="81">
        <v>27000</v>
      </c>
      <c r="I286" s="82">
        <v>0</v>
      </c>
      <c r="J286" s="83">
        <f>MAX(H286-I286,0)</f>
        <v>27000</v>
      </c>
      <c r="K286" s="119" t="str">
        <f t="shared" si="6"/>
        <v>00007030000000000612</v>
      </c>
      <c r="L286" s="84" t="str">
        <f>C286&amp;D286&amp;E286&amp;F286&amp;G286</f>
        <v>00007030000000000612</v>
      </c>
    </row>
    <row r="287" spans="1:12" ht="12.75">
      <c r="A287" s="100" t="s">
        <v>305</v>
      </c>
      <c r="B287" s="101" t="s">
        <v>7</v>
      </c>
      <c r="C287" s="102" t="s">
        <v>67</v>
      </c>
      <c r="D287" s="125" t="s">
        <v>323</v>
      </c>
      <c r="E287" s="151" t="s">
        <v>131</v>
      </c>
      <c r="F287" s="154"/>
      <c r="G287" s="130" t="s">
        <v>13</v>
      </c>
      <c r="H287" s="97">
        <v>4678348.98</v>
      </c>
      <c r="I287" s="103">
        <v>2722324.9</v>
      </c>
      <c r="J287" s="104">
        <v>1956024.08</v>
      </c>
      <c r="K287" s="119" t="str">
        <f t="shared" si="6"/>
        <v>00007030000000000620</v>
      </c>
      <c r="L287" s="107" t="s">
        <v>326</v>
      </c>
    </row>
    <row r="288" spans="1:12" s="85" customFormat="1" ht="45">
      <c r="A288" s="80" t="s">
        <v>307</v>
      </c>
      <c r="B288" s="79" t="s">
        <v>7</v>
      </c>
      <c r="C288" s="122" t="s">
        <v>67</v>
      </c>
      <c r="D288" s="126" t="s">
        <v>323</v>
      </c>
      <c r="E288" s="148" t="s">
        <v>131</v>
      </c>
      <c r="F288" s="155"/>
      <c r="G288" s="123" t="s">
        <v>308</v>
      </c>
      <c r="H288" s="81">
        <v>4617934.63</v>
      </c>
      <c r="I288" s="82">
        <v>2693434.9</v>
      </c>
      <c r="J288" s="83">
        <f>MAX(H288-I288,0)</f>
        <v>1924499.73</v>
      </c>
      <c r="K288" s="119" t="str">
        <f t="shared" si="6"/>
        <v>00007030000000000621</v>
      </c>
      <c r="L288" s="84" t="str">
        <f>C288&amp;D288&amp;E288&amp;F288&amp;G288</f>
        <v>00007030000000000621</v>
      </c>
    </row>
    <row r="289" spans="1:12" s="85" customFormat="1" ht="12.75">
      <c r="A289" s="80" t="s">
        <v>309</v>
      </c>
      <c r="B289" s="79" t="s">
        <v>7</v>
      </c>
      <c r="C289" s="122" t="s">
        <v>67</v>
      </c>
      <c r="D289" s="126" t="s">
        <v>323</v>
      </c>
      <c r="E289" s="148" t="s">
        <v>131</v>
      </c>
      <c r="F289" s="155"/>
      <c r="G289" s="123" t="s">
        <v>310</v>
      </c>
      <c r="H289" s="81">
        <v>60414.35</v>
      </c>
      <c r="I289" s="82">
        <v>28890</v>
      </c>
      <c r="J289" s="83">
        <f>MAX(H289-I289,0)</f>
        <v>31524.35</v>
      </c>
      <c r="K289" s="119" t="str">
        <f t="shared" si="6"/>
        <v>00007030000000000622</v>
      </c>
      <c r="L289" s="84" t="str">
        <f>C289&amp;D289&amp;E289&amp;F289&amp;G289</f>
        <v>00007030000000000622</v>
      </c>
    </row>
    <row r="290" spans="1:12" ht="12.75">
      <c r="A290" s="100" t="s">
        <v>327</v>
      </c>
      <c r="B290" s="101" t="s">
        <v>7</v>
      </c>
      <c r="C290" s="102" t="s">
        <v>67</v>
      </c>
      <c r="D290" s="125" t="s">
        <v>329</v>
      </c>
      <c r="E290" s="151" t="s">
        <v>131</v>
      </c>
      <c r="F290" s="154"/>
      <c r="G290" s="130" t="s">
        <v>67</v>
      </c>
      <c r="H290" s="97">
        <v>6500600</v>
      </c>
      <c r="I290" s="103">
        <v>4054626.66</v>
      </c>
      <c r="J290" s="104">
        <v>2445973.34</v>
      </c>
      <c r="K290" s="119" t="str">
        <f t="shared" si="6"/>
        <v>00007070000000000000</v>
      </c>
      <c r="L290" s="107" t="s">
        <v>328</v>
      </c>
    </row>
    <row r="291" spans="1:12" ht="22.5">
      <c r="A291" s="100" t="s">
        <v>153</v>
      </c>
      <c r="B291" s="101" t="s">
        <v>7</v>
      </c>
      <c r="C291" s="102" t="s">
        <v>67</v>
      </c>
      <c r="D291" s="125" t="s">
        <v>329</v>
      </c>
      <c r="E291" s="151" t="s">
        <v>131</v>
      </c>
      <c r="F291" s="154"/>
      <c r="G291" s="130" t="s">
        <v>7</v>
      </c>
      <c r="H291" s="97">
        <v>27000</v>
      </c>
      <c r="I291" s="103">
        <v>0</v>
      </c>
      <c r="J291" s="104">
        <v>27000</v>
      </c>
      <c r="K291" s="119" t="str">
        <f t="shared" si="6"/>
        <v>00007070000000000200</v>
      </c>
      <c r="L291" s="107" t="s">
        <v>330</v>
      </c>
    </row>
    <row r="292" spans="1:12" ht="22.5">
      <c r="A292" s="100" t="s">
        <v>155</v>
      </c>
      <c r="B292" s="101" t="s">
        <v>7</v>
      </c>
      <c r="C292" s="102" t="s">
        <v>67</v>
      </c>
      <c r="D292" s="125" t="s">
        <v>329</v>
      </c>
      <c r="E292" s="151" t="s">
        <v>131</v>
      </c>
      <c r="F292" s="154"/>
      <c r="G292" s="130" t="s">
        <v>157</v>
      </c>
      <c r="H292" s="97">
        <v>27000</v>
      </c>
      <c r="I292" s="103">
        <v>0</v>
      </c>
      <c r="J292" s="104">
        <v>27000</v>
      </c>
      <c r="K292" s="119" t="str">
        <f t="shared" si="6"/>
        <v>00007070000000000240</v>
      </c>
      <c r="L292" s="107" t="s">
        <v>331</v>
      </c>
    </row>
    <row r="293" spans="1:12" s="85" customFormat="1" ht="22.5">
      <c r="A293" s="80" t="s">
        <v>158</v>
      </c>
      <c r="B293" s="79" t="s">
        <v>7</v>
      </c>
      <c r="C293" s="122" t="s">
        <v>67</v>
      </c>
      <c r="D293" s="126" t="s">
        <v>329</v>
      </c>
      <c r="E293" s="148" t="s">
        <v>131</v>
      </c>
      <c r="F293" s="155"/>
      <c r="G293" s="123" t="s">
        <v>159</v>
      </c>
      <c r="H293" s="81">
        <v>27000</v>
      </c>
      <c r="I293" s="82">
        <v>0</v>
      </c>
      <c r="J293" s="83">
        <f>MAX(H293-I293,0)</f>
        <v>27000</v>
      </c>
      <c r="K293" s="119" t="str">
        <f t="shared" si="6"/>
        <v>00007070000000000244</v>
      </c>
      <c r="L293" s="84" t="str">
        <f>C293&amp;D293&amp;E293&amp;F293&amp;G293</f>
        <v>00007070000000000244</v>
      </c>
    </row>
    <row r="294" spans="1:12" ht="12.75">
      <c r="A294" s="100" t="s">
        <v>293</v>
      </c>
      <c r="B294" s="101" t="s">
        <v>7</v>
      </c>
      <c r="C294" s="102" t="s">
        <v>67</v>
      </c>
      <c r="D294" s="125" t="s">
        <v>329</v>
      </c>
      <c r="E294" s="151" t="s">
        <v>131</v>
      </c>
      <c r="F294" s="154"/>
      <c r="G294" s="130" t="s">
        <v>295</v>
      </c>
      <c r="H294" s="97">
        <v>411100</v>
      </c>
      <c r="I294" s="103">
        <v>0</v>
      </c>
      <c r="J294" s="104">
        <v>411100</v>
      </c>
      <c r="K294" s="119" t="str">
        <f t="shared" si="6"/>
        <v>00007070000000000300</v>
      </c>
      <c r="L294" s="107" t="s">
        <v>332</v>
      </c>
    </row>
    <row r="295" spans="1:12" ht="22.5">
      <c r="A295" s="100" t="s">
        <v>296</v>
      </c>
      <c r="B295" s="101" t="s">
        <v>7</v>
      </c>
      <c r="C295" s="102" t="s">
        <v>67</v>
      </c>
      <c r="D295" s="125" t="s">
        <v>329</v>
      </c>
      <c r="E295" s="151" t="s">
        <v>131</v>
      </c>
      <c r="F295" s="154"/>
      <c r="G295" s="130" t="s">
        <v>298</v>
      </c>
      <c r="H295" s="97">
        <v>411100</v>
      </c>
      <c r="I295" s="103">
        <v>0</v>
      </c>
      <c r="J295" s="104">
        <v>411100</v>
      </c>
      <c r="K295" s="119" t="str">
        <f t="shared" si="6"/>
        <v>00007070000000000320</v>
      </c>
      <c r="L295" s="107" t="s">
        <v>333</v>
      </c>
    </row>
    <row r="296" spans="1:12" s="85" customFormat="1" ht="22.5">
      <c r="A296" s="80" t="s">
        <v>301</v>
      </c>
      <c r="B296" s="79" t="s">
        <v>7</v>
      </c>
      <c r="C296" s="122" t="s">
        <v>67</v>
      </c>
      <c r="D296" s="126" t="s">
        <v>329</v>
      </c>
      <c r="E296" s="148" t="s">
        <v>131</v>
      </c>
      <c r="F296" s="155"/>
      <c r="G296" s="123" t="s">
        <v>302</v>
      </c>
      <c r="H296" s="81">
        <v>411100</v>
      </c>
      <c r="I296" s="82">
        <v>0</v>
      </c>
      <c r="J296" s="83">
        <f>MAX(H296-I296,0)</f>
        <v>411100</v>
      </c>
      <c r="K296" s="119" t="str">
        <f t="shared" si="6"/>
        <v>00007070000000000323</v>
      </c>
      <c r="L296" s="84" t="str">
        <f>C296&amp;D296&amp;E296&amp;F296&amp;G296</f>
        <v>00007070000000000323</v>
      </c>
    </row>
    <row r="297" spans="1:12" ht="22.5">
      <c r="A297" s="100" t="s">
        <v>279</v>
      </c>
      <c r="B297" s="101" t="s">
        <v>7</v>
      </c>
      <c r="C297" s="102" t="s">
        <v>67</v>
      </c>
      <c r="D297" s="125" t="s">
        <v>329</v>
      </c>
      <c r="E297" s="151" t="s">
        <v>131</v>
      </c>
      <c r="F297" s="154"/>
      <c r="G297" s="130" t="s">
        <v>281</v>
      </c>
      <c r="H297" s="97">
        <v>6062500</v>
      </c>
      <c r="I297" s="103">
        <v>4054626.66</v>
      </c>
      <c r="J297" s="104">
        <v>2007873.34</v>
      </c>
      <c r="K297" s="119" t="str">
        <f t="shared" si="6"/>
        <v>00007070000000000600</v>
      </c>
      <c r="L297" s="107" t="s">
        <v>334</v>
      </c>
    </row>
    <row r="298" spans="1:12" ht="12.75">
      <c r="A298" s="100" t="s">
        <v>282</v>
      </c>
      <c r="B298" s="101" t="s">
        <v>7</v>
      </c>
      <c r="C298" s="102" t="s">
        <v>67</v>
      </c>
      <c r="D298" s="125" t="s">
        <v>329</v>
      </c>
      <c r="E298" s="151" t="s">
        <v>131</v>
      </c>
      <c r="F298" s="154"/>
      <c r="G298" s="130" t="s">
        <v>284</v>
      </c>
      <c r="H298" s="97">
        <v>1754400</v>
      </c>
      <c r="I298" s="103">
        <v>1394524.35</v>
      </c>
      <c r="J298" s="104">
        <v>359875.65</v>
      </c>
      <c r="K298" s="119" t="str">
        <f t="shared" si="6"/>
        <v>00007070000000000610</v>
      </c>
      <c r="L298" s="107" t="s">
        <v>335</v>
      </c>
    </row>
    <row r="299" spans="1:12" s="85" customFormat="1" ht="45">
      <c r="A299" s="80" t="s">
        <v>285</v>
      </c>
      <c r="B299" s="79" t="s">
        <v>7</v>
      </c>
      <c r="C299" s="122" t="s">
        <v>67</v>
      </c>
      <c r="D299" s="126" t="s">
        <v>329</v>
      </c>
      <c r="E299" s="148" t="s">
        <v>131</v>
      </c>
      <c r="F299" s="155"/>
      <c r="G299" s="123" t="s">
        <v>286</v>
      </c>
      <c r="H299" s="81">
        <v>1674400</v>
      </c>
      <c r="I299" s="82">
        <v>1323328.75</v>
      </c>
      <c r="J299" s="83">
        <f>MAX(H299-I299,0)</f>
        <v>351071.25</v>
      </c>
      <c r="K299" s="119" t="str">
        <f t="shared" si="6"/>
        <v>00007070000000000611</v>
      </c>
      <c r="L299" s="84" t="str">
        <f>C299&amp;D299&amp;E299&amp;F299&amp;G299</f>
        <v>00007070000000000611</v>
      </c>
    </row>
    <row r="300" spans="1:12" s="85" customFormat="1" ht="12.75">
      <c r="A300" s="80" t="s">
        <v>318</v>
      </c>
      <c r="B300" s="79" t="s">
        <v>7</v>
      </c>
      <c r="C300" s="122" t="s">
        <v>67</v>
      </c>
      <c r="D300" s="126" t="s">
        <v>329</v>
      </c>
      <c r="E300" s="148" t="s">
        <v>131</v>
      </c>
      <c r="F300" s="155"/>
      <c r="G300" s="123" t="s">
        <v>319</v>
      </c>
      <c r="H300" s="81">
        <v>80000</v>
      </c>
      <c r="I300" s="82">
        <v>71195.6</v>
      </c>
      <c r="J300" s="83">
        <f>MAX(H300-I300,0)</f>
        <v>8804.4</v>
      </c>
      <c r="K300" s="119" t="str">
        <f t="shared" si="6"/>
        <v>00007070000000000612</v>
      </c>
      <c r="L300" s="84" t="str">
        <f>C300&amp;D300&amp;E300&amp;F300&amp;G300</f>
        <v>00007070000000000612</v>
      </c>
    </row>
    <row r="301" spans="1:12" ht="12.75">
      <c r="A301" s="100" t="s">
        <v>305</v>
      </c>
      <c r="B301" s="101" t="s">
        <v>7</v>
      </c>
      <c r="C301" s="102" t="s">
        <v>67</v>
      </c>
      <c r="D301" s="125" t="s">
        <v>329</v>
      </c>
      <c r="E301" s="151" t="s">
        <v>131</v>
      </c>
      <c r="F301" s="154"/>
      <c r="G301" s="130" t="s">
        <v>13</v>
      </c>
      <c r="H301" s="97">
        <v>4308100</v>
      </c>
      <c r="I301" s="103">
        <v>2660102.31</v>
      </c>
      <c r="J301" s="104">
        <v>1647997.69</v>
      </c>
      <c r="K301" s="119" t="str">
        <f t="shared" si="6"/>
        <v>00007070000000000620</v>
      </c>
      <c r="L301" s="107" t="s">
        <v>336</v>
      </c>
    </row>
    <row r="302" spans="1:12" s="85" customFormat="1" ht="45">
      <c r="A302" s="80" t="s">
        <v>307</v>
      </c>
      <c r="B302" s="79" t="s">
        <v>7</v>
      </c>
      <c r="C302" s="122" t="s">
        <v>67</v>
      </c>
      <c r="D302" s="126" t="s">
        <v>329</v>
      </c>
      <c r="E302" s="148" t="s">
        <v>131</v>
      </c>
      <c r="F302" s="155"/>
      <c r="G302" s="123" t="s">
        <v>308</v>
      </c>
      <c r="H302" s="81">
        <v>4308100</v>
      </c>
      <c r="I302" s="82">
        <v>2660102.31</v>
      </c>
      <c r="J302" s="83">
        <f>MAX(H302-I302,0)</f>
        <v>1647997.69</v>
      </c>
      <c r="K302" s="119" t="str">
        <f t="shared" si="6"/>
        <v>00007070000000000621</v>
      </c>
      <c r="L302" s="84" t="str">
        <f>C302&amp;D302&amp;E302&amp;F302&amp;G302</f>
        <v>00007070000000000621</v>
      </c>
    </row>
    <row r="303" spans="1:12" ht="12.75">
      <c r="A303" s="100" t="s">
        <v>337</v>
      </c>
      <c r="B303" s="101" t="s">
        <v>7</v>
      </c>
      <c r="C303" s="102" t="s">
        <v>67</v>
      </c>
      <c r="D303" s="125" t="s">
        <v>339</v>
      </c>
      <c r="E303" s="151" t="s">
        <v>131</v>
      </c>
      <c r="F303" s="154"/>
      <c r="G303" s="130" t="s">
        <v>67</v>
      </c>
      <c r="H303" s="97">
        <v>17634954.97</v>
      </c>
      <c r="I303" s="103">
        <v>9832749.87</v>
      </c>
      <c r="J303" s="104">
        <v>7802205.1</v>
      </c>
      <c r="K303" s="119" t="str">
        <f t="shared" si="6"/>
        <v>00007090000000000000</v>
      </c>
      <c r="L303" s="107" t="s">
        <v>338</v>
      </c>
    </row>
    <row r="304" spans="1:12" ht="56.25">
      <c r="A304" s="100" t="s">
        <v>136</v>
      </c>
      <c r="B304" s="101" t="s">
        <v>7</v>
      </c>
      <c r="C304" s="102" t="s">
        <v>67</v>
      </c>
      <c r="D304" s="125" t="s">
        <v>339</v>
      </c>
      <c r="E304" s="151" t="s">
        <v>131</v>
      </c>
      <c r="F304" s="154"/>
      <c r="G304" s="130" t="s">
        <v>138</v>
      </c>
      <c r="H304" s="97">
        <v>12211000</v>
      </c>
      <c r="I304" s="103">
        <v>6576192.84</v>
      </c>
      <c r="J304" s="104">
        <v>5634807.16</v>
      </c>
      <c r="K304" s="119" t="str">
        <f t="shared" si="6"/>
        <v>00007090000000000100</v>
      </c>
      <c r="L304" s="107" t="s">
        <v>340</v>
      </c>
    </row>
    <row r="305" spans="1:12" ht="12.75">
      <c r="A305" s="100" t="s">
        <v>341</v>
      </c>
      <c r="B305" s="101" t="s">
        <v>7</v>
      </c>
      <c r="C305" s="102" t="s">
        <v>67</v>
      </c>
      <c r="D305" s="125" t="s">
        <v>339</v>
      </c>
      <c r="E305" s="151" t="s">
        <v>131</v>
      </c>
      <c r="F305" s="154"/>
      <c r="G305" s="130" t="s">
        <v>343</v>
      </c>
      <c r="H305" s="97">
        <v>8201900</v>
      </c>
      <c r="I305" s="103">
        <v>4405337.39</v>
      </c>
      <c r="J305" s="104">
        <v>3796562.61</v>
      </c>
      <c r="K305" s="119" t="str">
        <f t="shared" si="6"/>
        <v>00007090000000000110</v>
      </c>
      <c r="L305" s="107" t="s">
        <v>342</v>
      </c>
    </row>
    <row r="306" spans="1:12" s="85" customFormat="1" ht="12.75">
      <c r="A306" s="80" t="s">
        <v>344</v>
      </c>
      <c r="B306" s="79" t="s">
        <v>7</v>
      </c>
      <c r="C306" s="122" t="s">
        <v>67</v>
      </c>
      <c r="D306" s="126" t="s">
        <v>339</v>
      </c>
      <c r="E306" s="148" t="s">
        <v>131</v>
      </c>
      <c r="F306" s="155"/>
      <c r="G306" s="123" t="s">
        <v>345</v>
      </c>
      <c r="H306" s="81">
        <v>6326600</v>
      </c>
      <c r="I306" s="82">
        <v>3409443.63</v>
      </c>
      <c r="J306" s="83">
        <f>MAX(H306-I306,0)</f>
        <v>2917156.37</v>
      </c>
      <c r="K306" s="119" t="str">
        <f t="shared" si="6"/>
        <v>00007090000000000111</v>
      </c>
      <c r="L306" s="84" t="str">
        <f>C306&amp;D306&amp;E306&amp;F306&amp;G306</f>
        <v>00007090000000000111</v>
      </c>
    </row>
    <row r="307" spans="1:12" s="85" customFormat="1" ht="22.5">
      <c r="A307" s="80" t="s">
        <v>346</v>
      </c>
      <c r="B307" s="79" t="s">
        <v>7</v>
      </c>
      <c r="C307" s="122" t="s">
        <v>67</v>
      </c>
      <c r="D307" s="126" t="s">
        <v>339</v>
      </c>
      <c r="E307" s="148" t="s">
        <v>131</v>
      </c>
      <c r="F307" s="155"/>
      <c r="G307" s="123" t="s">
        <v>347</v>
      </c>
      <c r="H307" s="81">
        <v>28000</v>
      </c>
      <c r="I307" s="82">
        <v>8000</v>
      </c>
      <c r="J307" s="83">
        <f>MAX(H307-I307,0)</f>
        <v>20000</v>
      </c>
      <c r="K307" s="119" t="str">
        <f t="shared" si="6"/>
        <v>00007090000000000112</v>
      </c>
      <c r="L307" s="84" t="str">
        <f>C307&amp;D307&amp;E307&amp;F307&amp;G307</f>
        <v>00007090000000000112</v>
      </c>
    </row>
    <row r="308" spans="1:12" s="85" customFormat="1" ht="33.75">
      <c r="A308" s="80" t="s">
        <v>348</v>
      </c>
      <c r="B308" s="79" t="s">
        <v>7</v>
      </c>
      <c r="C308" s="122" t="s">
        <v>67</v>
      </c>
      <c r="D308" s="126" t="s">
        <v>339</v>
      </c>
      <c r="E308" s="148" t="s">
        <v>131</v>
      </c>
      <c r="F308" s="155"/>
      <c r="G308" s="123" t="s">
        <v>349</v>
      </c>
      <c r="H308" s="81">
        <v>1847300</v>
      </c>
      <c r="I308" s="82">
        <v>987893.76</v>
      </c>
      <c r="J308" s="83">
        <f>MAX(H308-I308,0)</f>
        <v>859406.24</v>
      </c>
      <c r="K308" s="119" t="str">
        <f t="shared" si="6"/>
        <v>00007090000000000119</v>
      </c>
      <c r="L308" s="84" t="str">
        <f>C308&amp;D308&amp;E308&amp;F308&amp;G308</f>
        <v>00007090000000000119</v>
      </c>
    </row>
    <row r="309" spans="1:12" ht="22.5">
      <c r="A309" s="100" t="s">
        <v>139</v>
      </c>
      <c r="B309" s="101" t="s">
        <v>7</v>
      </c>
      <c r="C309" s="102" t="s">
        <v>67</v>
      </c>
      <c r="D309" s="125" t="s">
        <v>339</v>
      </c>
      <c r="E309" s="151" t="s">
        <v>131</v>
      </c>
      <c r="F309" s="154"/>
      <c r="G309" s="130" t="s">
        <v>141</v>
      </c>
      <c r="H309" s="97">
        <v>4009100</v>
      </c>
      <c r="I309" s="103">
        <v>2170855.45</v>
      </c>
      <c r="J309" s="104">
        <v>1838244.55</v>
      </c>
      <c r="K309" s="119" t="str">
        <f t="shared" si="6"/>
        <v>00007090000000000120</v>
      </c>
      <c r="L309" s="107" t="s">
        <v>350</v>
      </c>
    </row>
    <row r="310" spans="1:12" s="85" customFormat="1" ht="22.5">
      <c r="A310" s="80" t="s">
        <v>142</v>
      </c>
      <c r="B310" s="79" t="s">
        <v>7</v>
      </c>
      <c r="C310" s="122" t="s">
        <v>67</v>
      </c>
      <c r="D310" s="126" t="s">
        <v>339</v>
      </c>
      <c r="E310" s="148" t="s">
        <v>131</v>
      </c>
      <c r="F310" s="155"/>
      <c r="G310" s="123" t="s">
        <v>143</v>
      </c>
      <c r="H310" s="81">
        <v>2940300</v>
      </c>
      <c r="I310" s="82">
        <v>1568791.14</v>
      </c>
      <c r="J310" s="83">
        <f>MAX(H310-I310,0)</f>
        <v>1371508.86</v>
      </c>
      <c r="K310" s="119" t="str">
        <f t="shared" si="6"/>
        <v>00007090000000000121</v>
      </c>
      <c r="L310" s="84" t="str">
        <f>C310&amp;D310&amp;E310&amp;F310&amp;G310</f>
        <v>00007090000000000121</v>
      </c>
    </row>
    <row r="311" spans="1:12" s="85" customFormat="1" ht="33.75">
      <c r="A311" s="80" t="s">
        <v>144</v>
      </c>
      <c r="B311" s="79" t="s">
        <v>7</v>
      </c>
      <c r="C311" s="122" t="s">
        <v>67</v>
      </c>
      <c r="D311" s="126" t="s">
        <v>339</v>
      </c>
      <c r="E311" s="148" t="s">
        <v>131</v>
      </c>
      <c r="F311" s="155"/>
      <c r="G311" s="123" t="s">
        <v>145</v>
      </c>
      <c r="H311" s="81">
        <v>210300</v>
      </c>
      <c r="I311" s="82">
        <v>157772</v>
      </c>
      <c r="J311" s="83">
        <f>MAX(H311-I311,0)</f>
        <v>52528</v>
      </c>
      <c r="K311" s="119" t="str">
        <f t="shared" si="6"/>
        <v>00007090000000000122</v>
      </c>
      <c r="L311" s="84" t="str">
        <f>C311&amp;D311&amp;E311&amp;F311&amp;G311</f>
        <v>00007090000000000122</v>
      </c>
    </row>
    <row r="312" spans="1:12" s="85" customFormat="1" ht="33.75">
      <c r="A312" s="80" t="s">
        <v>146</v>
      </c>
      <c r="B312" s="79" t="s">
        <v>7</v>
      </c>
      <c r="C312" s="122" t="s">
        <v>67</v>
      </c>
      <c r="D312" s="126" t="s">
        <v>339</v>
      </c>
      <c r="E312" s="148" t="s">
        <v>131</v>
      </c>
      <c r="F312" s="155"/>
      <c r="G312" s="123" t="s">
        <v>147</v>
      </c>
      <c r="H312" s="81">
        <v>858500</v>
      </c>
      <c r="I312" s="82">
        <v>444292.31</v>
      </c>
      <c r="J312" s="83">
        <f>MAX(H312-I312,0)</f>
        <v>414207.69</v>
      </c>
      <c r="K312" s="119" t="str">
        <f t="shared" si="6"/>
        <v>00007090000000000129</v>
      </c>
      <c r="L312" s="84" t="str">
        <f>C312&amp;D312&amp;E312&amp;F312&amp;G312</f>
        <v>00007090000000000129</v>
      </c>
    </row>
    <row r="313" spans="1:12" ht="22.5">
      <c r="A313" s="100" t="s">
        <v>153</v>
      </c>
      <c r="B313" s="101" t="s">
        <v>7</v>
      </c>
      <c r="C313" s="102" t="s">
        <v>67</v>
      </c>
      <c r="D313" s="125" t="s">
        <v>339</v>
      </c>
      <c r="E313" s="151" t="s">
        <v>131</v>
      </c>
      <c r="F313" s="154"/>
      <c r="G313" s="130" t="s">
        <v>7</v>
      </c>
      <c r="H313" s="97">
        <v>5261906</v>
      </c>
      <c r="I313" s="103">
        <v>3171124.15</v>
      </c>
      <c r="J313" s="104">
        <v>2090781.85</v>
      </c>
      <c r="K313" s="119" t="str">
        <f t="shared" si="6"/>
        <v>00007090000000000200</v>
      </c>
      <c r="L313" s="107" t="s">
        <v>351</v>
      </c>
    </row>
    <row r="314" spans="1:12" ht="22.5">
      <c r="A314" s="100" t="s">
        <v>155</v>
      </c>
      <c r="B314" s="101" t="s">
        <v>7</v>
      </c>
      <c r="C314" s="102" t="s">
        <v>67</v>
      </c>
      <c r="D314" s="125" t="s">
        <v>339</v>
      </c>
      <c r="E314" s="151" t="s">
        <v>131</v>
      </c>
      <c r="F314" s="154"/>
      <c r="G314" s="130" t="s">
        <v>157</v>
      </c>
      <c r="H314" s="97">
        <v>5261906</v>
      </c>
      <c r="I314" s="103">
        <v>3171124.15</v>
      </c>
      <c r="J314" s="104">
        <v>2090781.85</v>
      </c>
      <c r="K314" s="119" t="str">
        <f t="shared" si="6"/>
        <v>00007090000000000240</v>
      </c>
      <c r="L314" s="107" t="s">
        <v>352</v>
      </c>
    </row>
    <row r="315" spans="1:12" s="85" customFormat="1" ht="22.5">
      <c r="A315" s="80" t="s">
        <v>158</v>
      </c>
      <c r="B315" s="79" t="s">
        <v>7</v>
      </c>
      <c r="C315" s="122" t="s">
        <v>67</v>
      </c>
      <c r="D315" s="126" t="s">
        <v>339</v>
      </c>
      <c r="E315" s="148" t="s">
        <v>131</v>
      </c>
      <c r="F315" s="155"/>
      <c r="G315" s="123" t="s">
        <v>159</v>
      </c>
      <c r="H315" s="81">
        <v>5261906</v>
      </c>
      <c r="I315" s="82">
        <v>3171124.15</v>
      </c>
      <c r="J315" s="83">
        <f>MAX(H315-I315,0)</f>
        <v>2090781.85</v>
      </c>
      <c r="K315" s="119" t="str">
        <f t="shared" si="6"/>
        <v>00007090000000000244</v>
      </c>
      <c r="L315" s="84" t="str">
        <f>C315&amp;D315&amp;E315&amp;F315&amp;G315</f>
        <v>00007090000000000244</v>
      </c>
    </row>
    <row r="316" spans="1:12" ht="12.75">
      <c r="A316" s="100" t="s">
        <v>160</v>
      </c>
      <c r="B316" s="101" t="s">
        <v>7</v>
      </c>
      <c r="C316" s="102" t="s">
        <v>67</v>
      </c>
      <c r="D316" s="125" t="s">
        <v>339</v>
      </c>
      <c r="E316" s="151" t="s">
        <v>131</v>
      </c>
      <c r="F316" s="154"/>
      <c r="G316" s="130" t="s">
        <v>162</v>
      </c>
      <c r="H316" s="97">
        <v>162048.97</v>
      </c>
      <c r="I316" s="103">
        <v>85432.88</v>
      </c>
      <c r="J316" s="104">
        <v>76616.09</v>
      </c>
      <c r="K316" s="119" t="str">
        <f t="shared" si="6"/>
        <v>00007090000000000800</v>
      </c>
      <c r="L316" s="107" t="s">
        <v>353</v>
      </c>
    </row>
    <row r="317" spans="1:12" ht="12.75">
      <c r="A317" s="100" t="s">
        <v>163</v>
      </c>
      <c r="B317" s="101" t="s">
        <v>7</v>
      </c>
      <c r="C317" s="102" t="s">
        <v>67</v>
      </c>
      <c r="D317" s="125" t="s">
        <v>339</v>
      </c>
      <c r="E317" s="151" t="s">
        <v>131</v>
      </c>
      <c r="F317" s="154"/>
      <c r="G317" s="130" t="s">
        <v>165</v>
      </c>
      <c r="H317" s="97">
        <v>162048.97</v>
      </c>
      <c r="I317" s="103">
        <v>85432.88</v>
      </c>
      <c r="J317" s="104">
        <v>76616.09</v>
      </c>
      <c r="K317" s="119" t="str">
        <f t="shared" si="6"/>
        <v>00007090000000000850</v>
      </c>
      <c r="L317" s="107" t="s">
        <v>354</v>
      </c>
    </row>
    <row r="318" spans="1:12" s="85" customFormat="1" ht="22.5">
      <c r="A318" s="80" t="s">
        <v>182</v>
      </c>
      <c r="B318" s="79" t="s">
        <v>7</v>
      </c>
      <c r="C318" s="122" t="s">
        <v>67</v>
      </c>
      <c r="D318" s="126" t="s">
        <v>339</v>
      </c>
      <c r="E318" s="148" t="s">
        <v>131</v>
      </c>
      <c r="F318" s="155"/>
      <c r="G318" s="123" t="s">
        <v>183</v>
      </c>
      <c r="H318" s="81">
        <v>53000</v>
      </c>
      <c r="I318" s="82">
        <v>6540</v>
      </c>
      <c r="J318" s="83">
        <f>MAX(H318-I318,0)</f>
        <v>46460</v>
      </c>
      <c r="K318" s="119" t="str">
        <f t="shared" si="6"/>
        <v>00007090000000000851</v>
      </c>
      <c r="L318" s="84" t="str">
        <f>C318&amp;D318&amp;E318&amp;F318&amp;G318</f>
        <v>00007090000000000851</v>
      </c>
    </row>
    <row r="319" spans="1:12" s="85" customFormat="1" ht="12.75">
      <c r="A319" s="80" t="s">
        <v>184</v>
      </c>
      <c r="B319" s="79" t="s">
        <v>7</v>
      </c>
      <c r="C319" s="122" t="s">
        <v>67</v>
      </c>
      <c r="D319" s="126" t="s">
        <v>339</v>
      </c>
      <c r="E319" s="148" t="s">
        <v>131</v>
      </c>
      <c r="F319" s="155"/>
      <c r="G319" s="123" t="s">
        <v>185</v>
      </c>
      <c r="H319" s="81">
        <v>73342.17</v>
      </c>
      <c r="I319" s="82">
        <v>45585</v>
      </c>
      <c r="J319" s="83">
        <f>MAX(H319-I319,0)</f>
        <v>27757.17</v>
      </c>
      <c r="K319" s="119" t="str">
        <f t="shared" si="6"/>
        <v>00007090000000000852</v>
      </c>
      <c r="L319" s="84" t="str">
        <f>C319&amp;D319&amp;E319&amp;F319&amp;G319</f>
        <v>00007090000000000852</v>
      </c>
    </row>
    <row r="320" spans="1:12" s="85" customFormat="1" ht="12.75">
      <c r="A320" s="80" t="s">
        <v>166</v>
      </c>
      <c r="B320" s="79" t="s">
        <v>7</v>
      </c>
      <c r="C320" s="122" t="s">
        <v>67</v>
      </c>
      <c r="D320" s="126" t="s">
        <v>339</v>
      </c>
      <c r="E320" s="148" t="s">
        <v>131</v>
      </c>
      <c r="F320" s="155"/>
      <c r="G320" s="123" t="s">
        <v>167</v>
      </c>
      <c r="H320" s="81">
        <v>35706.8</v>
      </c>
      <c r="I320" s="82">
        <v>33307.88</v>
      </c>
      <c r="J320" s="83">
        <f>MAX(H320-I320,0)</f>
        <v>2398.92</v>
      </c>
      <c r="K320" s="119" t="str">
        <f t="shared" si="6"/>
        <v>00007090000000000853</v>
      </c>
      <c r="L320" s="84" t="str">
        <f>C320&amp;D320&amp;E320&amp;F320&amp;G320</f>
        <v>00007090000000000853</v>
      </c>
    </row>
    <row r="321" spans="1:12" ht="12.75">
      <c r="A321" s="100" t="s">
        <v>355</v>
      </c>
      <c r="B321" s="101" t="s">
        <v>7</v>
      </c>
      <c r="C321" s="102" t="s">
        <v>67</v>
      </c>
      <c r="D321" s="125" t="s">
        <v>357</v>
      </c>
      <c r="E321" s="151" t="s">
        <v>131</v>
      </c>
      <c r="F321" s="154"/>
      <c r="G321" s="130" t="s">
        <v>67</v>
      </c>
      <c r="H321" s="97">
        <v>47993183</v>
      </c>
      <c r="I321" s="103">
        <v>28164179.75</v>
      </c>
      <c r="J321" s="104">
        <v>19829003.25</v>
      </c>
      <c r="K321" s="119" t="str">
        <f t="shared" si="6"/>
        <v>00008000000000000000</v>
      </c>
      <c r="L321" s="107" t="s">
        <v>356</v>
      </c>
    </row>
    <row r="322" spans="1:12" ht="12.75">
      <c r="A322" s="100" t="s">
        <v>358</v>
      </c>
      <c r="B322" s="101" t="s">
        <v>7</v>
      </c>
      <c r="C322" s="102" t="s">
        <v>67</v>
      </c>
      <c r="D322" s="125" t="s">
        <v>360</v>
      </c>
      <c r="E322" s="151" t="s">
        <v>131</v>
      </c>
      <c r="F322" s="154"/>
      <c r="G322" s="130" t="s">
        <v>67</v>
      </c>
      <c r="H322" s="97">
        <v>42191983</v>
      </c>
      <c r="I322" s="103">
        <v>25322611.18</v>
      </c>
      <c r="J322" s="104">
        <v>16869371.82</v>
      </c>
      <c r="K322" s="119" t="str">
        <f t="shared" si="6"/>
        <v>00008010000000000000</v>
      </c>
      <c r="L322" s="107" t="s">
        <v>359</v>
      </c>
    </row>
    <row r="323" spans="1:12" ht="22.5">
      <c r="A323" s="100" t="s">
        <v>153</v>
      </c>
      <c r="B323" s="101" t="s">
        <v>7</v>
      </c>
      <c r="C323" s="102" t="s">
        <v>67</v>
      </c>
      <c r="D323" s="125" t="s">
        <v>360</v>
      </c>
      <c r="E323" s="151" t="s">
        <v>131</v>
      </c>
      <c r="F323" s="154"/>
      <c r="G323" s="130" t="s">
        <v>7</v>
      </c>
      <c r="H323" s="97">
        <v>1368200</v>
      </c>
      <c r="I323" s="103">
        <v>784217.71</v>
      </c>
      <c r="J323" s="104">
        <v>583982.29</v>
      </c>
      <c r="K323" s="119" t="str">
        <f t="shared" si="6"/>
        <v>00008010000000000200</v>
      </c>
      <c r="L323" s="107" t="s">
        <v>361</v>
      </c>
    </row>
    <row r="324" spans="1:12" ht="22.5">
      <c r="A324" s="100" t="s">
        <v>155</v>
      </c>
      <c r="B324" s="101" t="s">
        <v>7</v>
      </c>
      <c r="C324" s="102" t="s">
        <v>67</v>
      </c>
      <c r="D324" s="125" t="s">
        <v>360</v>
      </c>
      <c r="E324" s="151" t="s">
        <v>131</v>
      </c>
      <c r="F324" s="154"/>
      <c r="G324" s="130" t="s">
        <v>157</v>
      </c>
      <c r="H324" s="97">
        <v>1368200</v>
      </c>
      <c r="I324" s="103">
        <v>784217.71</v>
      </c>
      <c r="J324" s="104">
        <v>583982.29</v>
      </c>
      <c r="K324" s="119" t="str">
        <f t="shared" si="6"/>
        <v>00008010000000000240</v>
      </c>
      <c r="L324" s="107" t="s">
        <v>362</v>
      </c>
    </row>
    <row r="325" spans="1:12" s="85" customFormat="1" ht="22.5">
      <c r="A325" s="80" t="s">
        <v>158</v>
      </c>
      <c r="B325" s="79" t="s">
        <v>7</v>
      </c>
      <c r="C325" s="122" t="s">
        <v>67</v>
      </c>
      <c r="D325" s="126" t="s">
        <v>360</v>
      </c>
      <c r="E325" s="148" t="s">
        <v>131</v>
      </c>
      <c r="F325" s="155"/>
      <c r="G325" s="123" t="s">
        <v>159</v>
      </c>
      <c r="H325" s="81">
        <v>1368200</v>
      </c>
      <c r="I325" s="82">
        <v>784217.71</v>
      </c>
      <c r="J325" s="83">
        <f>MAX(H325-I325,0)</f>
        <v>583982.29</v>
      </c>
      <c r="K325" s="119" t="str">
        <f t="shared" si="6"/>
        <v>00008010000000000244</v>
      </c>
      <c r="L325" s="84" t="str">
        <f>C325&amp;D325&amp;E325&amp;F325&amp;G325</f>
        <v>00008010000000000244</v>
      </c>
    </row>
    <row r="326" spans="1:12" ht="22.5">
      <c r="A326" s="100" t="s">
        <v>279</v>
      </c>
      <c r="B326" s="101" t="s">
        <v>7</v>
      </c>
      <c r="C326" s="102" t="s">
        <v>67</v>
      </c>
      <c r="D326" s="125" t="s">
        <v>360</v>
      </c>
      <c r="E326" s="151" t="s">
        <v>131</v>
      </c>
      <c r="F326" s="154"/>
      <c r="G326" s="130" t="s">
        <v>281</v>
      </c>
      <c r="H326" s="97">
        <v>40823783</v>
      </c>
      <c r="I326" s="103">
        <v>24538393.47</v>
      </c>
      <c r="J326" s="104">
        <v>16285389.53</v>
      </c>
      <c r="K326" s="119" t="str">
        <f t="shared" si="6"/>
        <v>00008010000000000600</v>
      </c>
      <c r="L326" s="107" t="s">
        <v>363</v>
      </c>
    </row>
    <row r="327" spans="1:12" ht="12.75">
      <c r="A327" s="100" t="s">
        <v>282</v>
      </c>
      <c r="B327" s="101" t="s">
        <v>7</v>
      </c>
      <c r="C327" s="102" t="s">
        <v>67</v>
      </c>
      <c r="D327" s="125" t="s">
        <v>360</v>
      </c>
      <c r="E327" s="151" t="s">
        <v>131</v>
      </c>
      <c r="F327" s="154"/>
      <c r="G327" s="130" t="s">
        <v>284</v>
      </c>
      <c r="H327" s="97">
        <v>32387783</v>
      </c>
      <c r="I327" s="103">
        <v>19766728.85</v>
      </c>
      <c r="J327" s="104">
        <v>12621054.15</v>
      </c>
      <c r="K327" s="119" t="str">
        <f t="shared" si="6"/>
        <v>00008010000000000610</v>
      </c>
      <c r="L327" s="107" t="s">
        <v>364</v>
      </c>
    </row>
    <row r="328" spans="1:12" s="85" customFormat="1" ht="45">
      <c r="A328" s="80" t="s">
        <v>285</v>
      </c>
      <c r="B328" s="79" t="s">
        <v>7</v>
      </c>
      <c r="C328" s="122" t="s">
        <v>67</v>
      </c>
      <c r="D328" s="126" t="s">
        <v>360</v>
      </c>
      <c r="E328" s="148" t="s">
        <v>131</v>
      </c>
      <c r="F328" s="155"/>
      <c r="G328" s="123" t="s">
        <v>286</v>
      </c>
      <c r="H328" s="81">
        <v>32177800</v>
      </c>
      <c r="I328" s="82">
        <v>19719745.85</v>
      </c>
      <c r="J328" s="83">
        <f>MAX(H328-I328,0)</f>
        <v>12458054.15</v>
      </c>
      <c r="K328" s="119" t="str">
        <f t="shared" si="6"/>
        <v>00008010000000000611</v>
      </c>
      <c r="L328" s="84" t="str">
        <f>C328&amp;D328&amp;E328&amp;F328&amp;G328</f>
        <v>00008010000000000611</v>
      </c>
    </row>
    <row r="329" spans="1:12" s="85" customFormat="1" ht="12.75">
      <c r="A329" s="80" t="s">
        <v>318</v>
      </c>
      <c r="B329" s="79" t="s">
        <v>7</v>
      </c>
      <c r="C329" s="122" t="s">
        <v>67</v>
      </c>
      <c r="D329" s="126" t="s">
        <v>360</v>
      </c>
      <c r="E329" s="148" t="s">
        <v>131</v>
      </c>
      <c r="F329" s="155"/>
      <c r="G329" s="123" t="s">
        <v>319</v>
      </c>
      <c r="H329" s="81">
        <v>209983</v>
      </c>
      <c r="I329" s="82">
        <v>46983</v>
      </c>
      <c r="J329" s="83">
        <f>MAX(H329-I329,0)</f>
        <v>163000</v>
      </c>
      <c r="K329" s="119" t="str">
        <f t="shared" si="6"/>
        <v>00008010000000000612</v>
      </c>
      <c r="L329" s="84" t="str">
        <f>C329&amp;D329&amp;E329&amp;F329&amp;G329</f>
        <v>00008010000000000612</v>
      </c>
    </row>
    <row r="330" spans="1:12" ht="12.75">
      <c r="A330" s="100" t="s">
        <v>305</v>
      </c>
      <c r="B330" s="101" t="s">
        <v>7</v>
      </c>
      <c r="C330" s="102" t="s">
        <v>67</v>
      </c>
      <c r="D330" s="125" t="s">
        <v>360</v>
      </c>
      <c r="E330" s="151" t="s">
        <v>131</v>
      </c>
      <c r="F330" s="154"/>
      <c r="G330" s="130" t="s">
        <v>13</v>
      </c>
      <c r="H330" s="97">
        <v>8436000</v>
      </c>
      <c r="I330" s="103">
        <v>4771664.62</v>
      </c>
      <c r="J330" s="104">
        <v>3664335.38</v>
      </c>
      <c r="K330" s="119" t="str">
        <f t="shared" si="6"/>
        <v>00008010000000000620</v>
      </c>
      <c r="L330" s="107" t="s">
        <v>365</v>
      </c>
    </row>
    <row r="331" spans="1:12" s="85" customFormat="1" ht="45">
      <c r="A331" s="80" t="s">
        <v>307</v>
      </c>
      <c r="B331" s="79" t="s">
        <v>7</v>
      </c>
      <c r="C331" s="122" t="s">
        <v>67</v>
      </c>
      <c r="D331" s="126" t="s">
        <v>360</v>
      </c>
      <c r="E331" s="148" t="s">
        <v>131</v>
      </c>
      <c r="F331" s="155"/>
      <c r="G331" s="123" t="s">
        <v>308</v>
      </c>
      <c r="H331" s="81">
        <v>8436000</v>
      </c>
      <c r="I331" s="82">
        <v>4771664.62</v>
      </c>
      <c r="J331" s="83">
        <f>MAX(H331-I331,0)</f>
        <v>3664335.38</v>
      </c>
      <c r="K331" s="119" t="str">
        <f t="shared" si="6"/>
        <v>00008010000000000621</v>
      </c>
      <c r="L331" s="84" t="str">
        <f>C331&amp;D331&amp;E331&amp;F331&amp;G331</f>
        <v>00008010000000000621</v>
      </c>
    </row>
    <row r="332" spans="1:12" ht="12.75">
      <c r="A332" s="100" t="s">
        <v>366</v>
      </c>
      <c r="B332" s="101" t="s">
        <v>7</v>
      </c>
      <c r="C332" s="102" t="s">
        <v>67</v>
      </c>
      <c r="D332" s="125" t="s">
        <v>368</v>
      </c>
      <c r="E332" s="151" t="s">
        <v>131</v>
      </c>
      <c r="F332" s="154"/>
      <c r="G332" s="130" t="s">
        <v>67</v>
      </c>
      <c r="H332" s="97">
        <v>5801200</v>
      </c>
      <c r="I332" s="103">
        <v>2841568.57</v>
      </c>
      <c r="J332" s="104">
        <v>2959631.43</v>
      </c>
      <c r="K332" s="119" t="str">
        <f t="shared" si="6"/>
        <v>00008040000000000000</v>
      </c>
      <c r="L332" s="107" t="s">
        <v>367</v>
      </c>
    </row>
    <row r="333" spans="1:12" ht="56.25">
      <c r="A333" s="100" t="s">
        <v>136</v>
      </c>
      <c r="B333" s="101" t="s">
        <v>7</v>
      </c>
      <c r="C333" s="102" t="s">
        <v>67</v>
      </c>
      <c r="D333" s="125" t="s">
        <v>368</v>
      </c>
      <c r="E333" s="151" t="s">
        <v>131</v>
      </c>
      <c r="F333" s="154"/>
      <c r="G333" s="130" t="s">
        <v>138</v>
      </c>
      <c r="H333" s="97">
        <v>5361800</v>
      </c>
      <c r="I333" s="103">
        <v>2630269.68</v>
      </c>
      <c r="J333" s="104">
        <v>2731530.32</v>
      </c>
      <c r="K333" s="119" t="str">
        <f t="shared" si="6"/>
        <v>00008040000000000100</v>
      </c>
      <c r="L333" s="107" t="s">
        <v>369</v>
      </c>
    </row>
    <row r="334" spans="1:12" ht="12.75">
      <c r="A334" s="100" t="s">
        <v>341</v>
      </c>
      <c r="B334" s="101" t="s">
        <v>7</v>
      </c>
      <c r="C334" s="102" t="s">
        <v>67</v>
      </c>
      <c r="D334" s="125" t="s">
        <v>368</v>
      </c>
      <c r="E334" s="151" t="s">
        <v>131</v>
      </c>
      <c r="F334" s="154"/>
      <c r="G334" s="130" t="s">
        <v>343</v>
      </c>
      <c r="H334" s="97">
        <v>2526600</v>
      </c>
      <c r="I334" s="103">
        <v>1361848.63</v>
      </c>
      <c r="J334" s="104">
        <v>1164751.37</v>
      </c>
      <c r="K334" s="119" t="str">
        <f t="shared" si="6"/>
        <v>00008040000000000110</v>
      </c>
      <c r="L334" s="107" t="s">
        <v>370</v>
      </c>
    </row>
    <row r="335" spans="1:12" s="85" customFormat="1" ht="12.75">
      <c r="A335" s="80" t="s">
        <v>344</v>
      </c>
      <c r="B335" s="79" t="s">
        <v>7</v>
      </c>
      <c r="C335" s="122" t="s">
        <v>67</v>
      </c>
      <c r="D335" s="126" t="s">
        <v>368</v>
      </c>
      <c r="E335" s="148" t="s">
        <v>131</v>
      </c>
      <c r="F335" s="155"/>
      <c r="G335" s="123" t="s">
        <v>345</v>
      </c>
      <c r="H335" s="81">
        <v>1961200</v>
      </c>
      <c r="I335" s="82">
        <v>1065671.55</v>
      </c>
      <c r="J335" s="83">
        <f>MAX(H335-I335,0)</f>
        <v>895528.45</v>
      </c>
      <c r="K335" s="119" t="str">
        <f aca="true" t="shared" si="7" ref="K335:K398">C335&amp;D335&amp;E335&amp;F335&amp;G335</f>
        <v>00008040000000000111</v>
      </c>
      <c r="L335" s="84" t="str">
        <f>C335&amp;D335&amp;E335&amp;F335&amp;G335</f>
        <v>00008040000000000111</v>
      </c>
    </row>
    <row r="336" spans="1:12" s="85" customFormat="1" ht="22.5">
      <c r="A336" s="80" t="s">
        <v>346</v>
      </c>
      <c r="B336" s="79" t="s">
        <v>7</v>
      </c>
      <c r="C336" s="122" t="s">
        <v>67</v>
      </c>
      <c r="D336" s="126" t="s">
        <v>368</v>
      </c>
      <c r="E336" s="148" t="s">
        <v>131</v>
      </c>
      <c r="F336" s="155"/>
      <c r="G336" s="123" t="s">
        <v>347</v>
      </c>
      <c r="H336" s="81">
        <v>2600</v>
      </c>
      <c r="I336" s="82">
        <v>556.45</v>
      </c>
      <c r="J336" s="83">
        <f>MAX(H336-I336,0)</f>
        <v>2043.55</v>
      </c>
      <c r="K336" s="119" t="str">
        <f t="shared" si="7"/>
        <v>00008040000000000112</v>
      </c>
      <c r="L336" s="84" t="str">
        <f>C336&amp;D336&amp;E336&amp;F336&amp;G336</f>
        <v>00008040000000000112</v>
      </c>
    </row>
    <row r="337" spans="1:12" s="85" customFormat="1" ht="33.75">
      <c r="A337" s="80" t="s">
        <v>348</v>
      </c>
      <c r="B337" s="79" t="s">
        <v>7</v>
      </c>
      <c r="C337" s="122" t="s">
        <v>67</v>
      </c>
      <c r="D337" s="126" t="s">
        <v>368</v>
      </c>
      <c r="E337" s="148" t="s">
        <v>131</v>
      </c>
      <c r="F337" s="155"/>
      <c r="G337" s="123" t="s">
        <v>349</v>
      </c>
      <c r="H337" s="81">
        <v>562800</v>
      </c>
      <c r="I337" s="82">
        <v>295620.63</v>
      </c>
      <c r="J337" s="83">
        <f>MAX(H337-I337,0)</f>
        <v>267179.37</v>
      </c>
      <c r="K337" s="119" t="str">
        <f t="shared" si="7"/>
        <v>00008040000000000119</v>
      </c>
      <c r="L337" s="84" t="str">
        <f>C337&amp;D337&amp;E337&amp;F337&amp;G337</f>
        <v>00008040000000000119</v>
      </c>
    </row>
    <row r="338" spans="1:12" ht="22.5">
      <c r="A338" s="100" t="s">
        <v>139</v>
      </c>
      <c r="B338" s="101" t="s">
        <v>7</v>
      </c>
      <c r="C338" s="102" t="s">
        <v>67</v>
      </c>
      <c r="D338" s="125" t="s">
        <v>368</v>
      </c>
      <c r="E338" s="151" t="s">
        <v>131</v>
      </c>
      <c r="F338" s="154"/>
      <c r="G338" s="130" t="s">
        <v>141</v>
      </c>
      <c r="H338" s="97">
        <v>2835200</v>
      </c>
      <c r="I338" s="103">
        <v>1268421.05</v>
      </c>
      <c r="J338" s="104">
        <v>1566778.95</v>
      </c>
      <c r="K338" s="119" t="str">
        <f t="shared" si="7"/>
        <v>00008040000000000120</v>
      </c>
      <c r="L338" s="107" t="s">
        <v>371</v>
      </c>
    </row>
    <row r="339" spans="1:12" s="85" customFormat="1" ht="22.5">
      <c r="A339" s="80" t="s">
        <v>142</v>
      </c>
      <c r="B339" s="79" t="s">
        <v>7</v>
      </c>
      <c r="C339" s="122" t="s">
        <v>67</v>
      </c>
      <c r="D339" s="126" t="s">
        <v>368</v>
      </c>
      <c r="E339" s="148" t="s">
        <v>131</v>
      </c>
      <c r="F339" s="155"/>
      <c r="G339" s="123" t="s">
        <v>143</v>
      </c>
      <c r="H339" s="81">
        <v>2036300</v>
      </c>
      <c r="I339" s="82">
        <v>942962.47</v>
      </c>
      <c r="J339" s="83">
        <f>MAX(H339-I339,0)</f>
        <v>1093337.53</v>
      </c>
      <c r="K339" s="119" t="str">
        <f t="shared" si="7"/>
        <v>00008040000000000121</v>
      </c>
      <c r="L339" s="84" t="str">
        <f>C339&amp;D339&amp;E339&amp;F339&amp;G339</f>
        <v>00008040000000000121</v>
      </c>
    </row>
    <row r="340" spans="1:12" s="85" customFormat="1" ht="33.75">
      <c r="A340" s="80" t="s">
        <v>144</v>
      </c>
      <c r="B340" s="79" t="s">
        <v>7</v>
      </c>
      <c r="C340" s="122" t="s">
        <v>67</v>
      </c>
      <c r="D340" s="126" t="s">
        <v>368</v>
      </c>
      <c r="E340" s="148" t="s">
        <v>131</v>
      </c>
      <c r="F340" s="155"/>
      <c r="G340" s="123" t="s">
        <v>145</v>
      </c>
      <c r="H340" s="81">
        <v>204300</v>
      </c>
      <c r="I340" s="82">
        <v>120150</v>
      </c>
      <c r="J340" s="83">
        <f>MAX(H340-I340,0)</f>
        <v>84150</v>
      </c>
      <c r="K340" s="119" t="str">
        <f t="shared" si="7"/>
        <v>00008040000000000122</v>
      </c>
      <c r="L340" s="84" t="str">
        <f>C340&amp;D340&amp;E340&amp;F340&amp;G340</f>
        <v>00008040000000000122</v>
      </c>
    </row>
    <row r="341" spans="1:12" s="85" customFormat="1" ht="33.75">
      <c r="A341" s="80" t="s">
        <v>146</v>
      </c>
      <c r="B341" s="79" t="s">
        <v>7</v>
      </c>
      <c r="C341" s="122" t="s">
        <v>67</v>
      </c>
      <c r="D341" s="126" t="s">
        <v>368</v>
      </c>
      <c r="E341" s="148" t="s">
        <v>131</v>
      </c>
      <c r="F341" s="155"/>
      <c r="G341" s="123" t="s">
        <v>147</v>
      </c>
      <c r="H341" s="81">
        <v>594600</v>
      </c>
      <c r="I341" s="82">
        <v>205308.58</v>
      </c>
      <c r="J341" s="83">
        <f>MAX(H341-I341,0)</f>
        <v>389291.42</v>
      </c>
      <c r="K341" s="119" t="str">
        <f t="shared" si="7"/>
        <v>00008040000000000129</v>
      </c>
      <c r="L341" s="84" t="str">
        <f>C341&amp;D341&amp;E341&amp;F341&amp;G341</f>
        <v>00008040000000000129</v>
      </c>
    </row>
    <row r="342" spans="1:12" ht="22.5">
      <c r="A342" s="100" t="s">
        <v>153</v>
      </c>
      <c r="B342" s="101" t="s">
        <v>7</v>
      </c>
      <c r="C342" s="102" t="s">
        <v>67</v>
      </c>
      <c r="D342" s="125" t="s">
        <v>368</v>
      </c>
      <c r="E342" s="151" t="s">
        <v>131</v>
      </c>
      <c r="F342" s="154"/>
      <c r="G342" s="130" t="s">
        <v>7</v>
      </c>
      <c r="H342" s="97">
        <v>426400</v>
      </c>
      <c r="I342" s="103">
        <v>203796.88</v>
      </c>
      <c r="J342" s="104">
        <v>222603.12</v>
      </c>
      <c r="K342" s="119" t="str">
        <f t="shared" si="7"/>
        <v>00008040000000000200</v>
      </c>
      <c r="L342" s="107" t="s">
        <v>372</v>
      </c>
    </row>
    <row r="343" spans="1:12" ht="22.5">
      <c r="A343" s="100" t="s">
        <v>155</v>
      </c>
      <c r="B343" s="101" t="s">
        <v>7</v>
      </c>
      <c r="C343" s="102" t="s">
        <v>67</v>
      </c>
      <c r="D343" s="125" t="s">
        <v>368</v>
      </c>
      <c r="E343" s="151" t="s">
        <v>131</v>
      </c>
      <c r="F343" s="154"/>
      <c r="G343" s="130" t="s">
        <v>157</v>
      </c>
      <c r="H343" s="97">
        <v>426400</v>
      </c>
      <c r="I343" s="103">
        <v>203796.88</v>
      </c>
      <c r="J343" s="104">
        <v>222603.12</v>
      </c>
      <c r="K343" s="119" t="str">
        <f t="shared" si="7"/>
        <v>00008040000000000240</v>
      </c>
      <c r="L343" s="107" t="s">
        <v>373</v>
      </c>
    </row>
    <row r="344" spans="1:12" s="85" customFormat="1" ht="22.5">
      <c r="A344" s="80" t="s">
        <v>158</v>
      </c>
      <c r="B344" s="79" t="s">
        <v>7</v>
      </c>
      <c r="C344" s="122" t="s">
        <v>67</v>
      </c>
      <c r="D344" s="126" t="s">
        <v>368</v>
      </c>
      <c r="E344" s="148" t="s">
        <v>131</v>
      </c>
      <c r="F344" s="155"/>
      <c r="G344" s="123" t="s">
        <v>159</v>
      </c>
      <c r="H344" s="81">
        <v>426400</v>
      </c>
      <c r="I344" s="82">
        <v>203796.88</v>
      </c>
      <c r="J344" s="83">
        <f>MAX(H344-I344,0)</f>
        <v>222603.12</v>
      </c>
      <c r="K344" s="119" t="str">
        <f t="shared" si="7"/>
        <v>00008040000000000244</v>
      </c>
      <c r="L344" s="84" t="str">
        <f>C344&amp;D344&amp;E344&amp;F344&amp;G344</f>
        <v>00008040000000000244</v>
      </c>
    </row>
    <row r="345" spans="1:12" ht="12.75">
      <c r="A345" s="100" t="s">
        <v>160</v>
      </c>
      <c r="B345" s="101" t="s">
        <v>7</v>
      </c>
      <c r="C345" s="102" t="s">
        <v>67</v>
      </c>
      <c r="D345" s="125" t="s">
        <v>368</v>
      </c>
      <c r="E345" s="151" t="s">
        <v>131</v>
      </c>
      <c r="F345" s="154"/>
      <c r="G345" s="130" t="s">
        <v>162</v>
      </c>
      <c r="H345" s="97">
        <v>13000</v>
      </c>
      <c r="I345" s="103">
        <v>7502.01</v>
      </c>
      <c r="J345" s="104">
        <v>5497.99</v>
      </c>
      <c r="K345" s="119" t="str">
        <f t="shared" si="7"/>
        <v>00008040000000000800</v>
      </c>
      <c r="L345" s="107" t="s">
        <v>374</v>
      </c>
    </row>
    <row r="346" spans="1:12" ht="12.75">
      <c r="A346" s="100" t="s">
        <v>176</v>
      </c>
      <c r="B346" s="101" t="s">
        <v>7</v>
      </c>
      <c r="C346" s="102" t="s">
        <v>67</v>
      </c>
      <c r="D346" s="125" t="s">
        <v>368</v>
      </c>
      <c r="E346" s="151" t="s">
        <v>131</v>
      </c>
      <c r="F346" s="154"/>
      <c r="G346" s="130" t="s">
        <v>178</v>
      </c>
      <c r="H346" s="97">
        <v>1000</v>
      </c>
      <c r="I346" s="103">
        <v>0</v>
      </c>
      <c r="J346" s="104">
        <v>1000</v>
      </c>
      <c r="K346" s="119" t="str">
        <f t="shared" si="7"/>
        <v>00008040000000000830</v>
      </c>
      <c r="L346" s="107" t="s">
        <v>375</v>
      </c>
    </row>
    <row r="347" spans="1:12" s="85" customFormat="1" ht="22.5">
      <c r="A347" s="80" t="s">
        <v>179</v>
      </c>
      <c r="B347" s="79" t="s">
        <v>7</v>
      </c>
      <c r="C347" s="122" t="s">
        <v>67</v>
      </c>
      <c r="D347" s="126" t="s">
        <v>368</v>
      </c>
      <c r="E347" s="148" t="s">
        <v>131</v>
      </c>
      <c r="F347" s="155"/>
      <c r="G347" s="123" t="s">
        <v>180</v>
      </c>
      <c r="H347" s="81">
        <v>1000</v>
      </c>
      <c r="I347" s="82">
        <v>0</v>
      </c>
      <c r="J347" s="83">
        <f>MAX(H347-I347,0)</f>
        <v>1000</v>
      </c>
      <c r="K347" s="119" t="str">
        <f t="shared" si="7"/>
        <v>00008040000000000831</v>
      </c>
      <c r="L347" s="84" t="str">
        <f>C347&amp;D347&amp;E347&amp;F347&amp;G347</f>
        <v>00008040000000000831</v>
      </c>
    </row>
    <row r="348" spans="1:12" ht="12.75">
      <c r="A348" s="100" t="s">
        <v>163</v>
      </c>
      <c r="B348" s="101" t="s">
        <v>7</v>
      </c>
      <c r="C348" s="102" t="s">
        <v>67</v>
      </c>
      <c r="D348" s="125" t="s">
        <v>368</v>
      </c>
      <c r="E348" s="151" t="s">
        <v>131</v>
      </c>
      <c r="F348" s="154"/>
      <c r="G348" s="130" t="s">
        <v>165</v>
      </c>
      <c r="H348" s="97">
        <v>12000</v>
      </c>
      <c r="I348" s="103">
        <v>7502.01</v>
      </c>
      <c r="J348" s="104">
        <v>4497.99</v>
      </c>
      <c r="K348" s="119" t="str">
        <f t="shared" si="7"/>
        <v>00008040000000000850</v>
      </c>
      <c r="L348" s="107" t="s">
        <v>376</v>
      </c>
    </row>
    <row r="349" spans="1:12" s="85" customFormat="1" ht="22.5">
      <c r="A349" s="80" t="s">
        <v>182</v>
      </c>
      <c r="B349" s="79" t="s">
        <v>7</v>
      </c>
      <c r="C349" s="122" t="s">
        <v>67</v>
      </c>
      <c r="D349" s="126" t="s">
        <v>368</v>
      </c>
      <c r="E349" s="148" t="s">
        <v>131</v>
      </c>
      <c r="F349" s="155"/>
      <c r="G349" s="123" t="s">
        <v>183</v>
      </c>
      <c r="H349" s="81">
        <v>8300</v>
      </c>
      <c r="I349" s="82">
        <v>4992</v>
      </c>
      <c r="J349" s="83">
        <f>MAX(H349-I349,0)</f>
        <v>3308</v>
      </c>
      <c r="K349" s="119" t="str">
        <f t="shared" si="7"/>
        <v>00008040000000000851</v>
      </c>
      <c r="L349" s="84" t="str">
        <f>C349&amp;D349&amp;E349&amp;F349&amp;G349</f>
        <v>00008040000000000851</v>
      </c>
    </row>
    <row r="350" spans="1:12" s="85" customFormat="1" ht="12.75">
      <c r="A350" s="80" t="s">
        <v>166</v>
      </c>
      <c r="B350" s="79" t="s">
        <v>7</v>
      </c>
      <c r="C350" s="122" t="s">
        <v>67</v>
      </c>
      <c r="D350" s="126" t="s">
        <v>368</v>
      </c>
      <c r="E350" s="148" t="s">
        <v>131</v>
      </c>
      <c r="F350" s="155"/>
      <c r="G350" s="123" t="s">
        <v>167</v>
      </c>
      <c r="H350" s="81">
        <v>3700</v>
      </c>
      <c r="I350" s="82">
        <v>2510.01</v>
      </c>
      <c r="J350" s="83">
        <f>MAX(H350-I350,0)</f>
        <v>1189.99</v>
      </c>
      <c r="K350" s="119" t="str">
        <f t="shared" si="7"/>
        <v>00008040000000000853</v>
      </c>
      <c r="L350" s="84" t="str">
        <f>C350&amp;D350&amp;E350&amp;F350&amp;G350</f>
        <v>00008040000000000853</v>
      </c>
    </row>
    <row r="351" spans="1:12" ht="12.75">
      <c r="A351" s="100" t="s">
        <v>377</v>
      </c>
      <c r="B351" s="101" t="s">
        <v>7</v>
      </c>
      <c r="C351" s="102" t="s">
        <v>67</v>
      </c>
      <c r="D351" s="125" t="s">
        <v>379</v>
      </c>
      <c r="E351" s="151" t="s">
        <v>131</v>
      </c>
      <c r="F351" s="154"/>
      <c r="G351" s="130" t="s">
        <v>67</v>
      </c>
      <c r="H351" s="97">
        <v>100848240</v>
      </c>
      <c r="I351" s="103">
        <v>58512888.53</v>
      </c>
      <c r="J351" s="104">
        <v>42335351.47</v>
      </c>
      <c r="K351" s="119" t="str">
        <f t="shared" si="7"/>
        <v>00010000000000000000</v>
      </c>
      <c r="L351" s="107" t="s">
        <v>378</v>
      </c>
    </row>
    <row r="352" spans="1:12" ht="12.75">
      <c r="A352" s="100" t="s">
        <v>380</v>
      </c>
      <c r="B352" s="101" t="s">
        <v>7</v>
      </c>
      <c r="C352" s="102" t="s">
        <v>67</v>
      </c>
      <c r="D352" s="125" t="s">
        <v>382</v>
      </c>
      <c r="E352" s="151" t="s">
        <v>131</v>
      </c>
      <c r="F352" s="154"/>
      <c r="G352" s="130" t="s">
        <v>67</v>
      </c>
      <c r="H352" s="97">
        <v>1992000</v>
      </c>
      <c r="I352" s="103">
        <v>897691.32</v>
      </c>
      <c r="J352" s="104">
        <v>1094308.68</v>
      </c>
      <c r="K352" s="119" t="str">
        <f t="shared" si="7"/>
        <v>00010010000000000000</v>
      </c>
      <c r="L352" s="107" t="s">
        <v>381</v>
      </c>
    </row>
    <row r="353" spans="1:12" ht="22.5">
      <c r="A353" s="100" t="s">
        <v>153</v>
      </c>
      <c r="B353" s="101" t="s">
        <v>7</v>
      </c>
      <c r="C353" s="102" t="s">
        <v>67</v>
      </c>
      <c r="D353" s="125" t="s">
        <v>382</v>
      </c>
      <c r="E353" s="151" t="s">
        <v>131</v>
      </c>
      <c r="F353" s="154"/>
      <c r="G353" s="130" t="s">
        <v>7</v>
      </c>
      <c r="H353" s="97">
        <v>20000</v>
      </c>
      <c r="I353" s="103">
        <v>8888.03</v>
      </c>
      <c r="J353" s="104">
        <v>11111.97</v>
      </c>
      <c r="K353" s="119" t="str">
        <f t="shared" si="7"/>
        <v>00010010000000000200</v>
      </c>
      <c r="L353" s="107" t="s">
        <v>383</v>
      </c>
    </row>
    <row r="354" spans="1:12" ht="22.5">
      <c r="A354" s="100" t="s">
        <v>155</v>
      </c>
      <c r="B354" s="101" t="s">
        <v>7</v>
      </c>
      <c r="C354" s="102" t="s">
        <v>67</v>
      </c>
      <c r="D354" s="125" t="s">
        <v>382</v>
      </c>
      <c r="E354" s="151" t="s">
        <v>131</v>
      </c>
      <c r="F354" s="154"/>
      <c r="G354" s="130" t="s">
        <v>157</v>
      </c>
      <c r="H354" s="97">
        <v>20000</v>
      </c>
      <c r="I354" s="103">
        <v>8888.03</v>
      </c>
      <c r="J354" s="104">
        <v>11111.97</v>
      </c>
      <c r="K354" s="119" t="str">
        <f t="shared" si="7"/>
        <v>00010010000000000240</v>
      </c>
      <c r="L354" s="107" t="s">
        <v>384</v>
      </c>
    </row>
    <row r="355" spans="1:12" s="85" customFormat="1" ht="22.5">
      <c r="A355" s="80" t="s">
        <v>158</v>
      </c>
      <c r="B355" s="79" t="s">
        <v>7</v>
      </c>
      <c r="C355" s="122" t="s">
        <v>67</v>
      </c>
      <c r="D355" s="126" t="s">
        <v>382</v>
      </c>
      <c r="E355" s="148" t="s">
        <v>131</v>
      </c>
      <c r="F355" s="155"/>
      <c r="G355" s="123" t="s">
        <v>159</v>
      </c>
      <c r="H355" s="81">
        <v>20000</v>
      </c>
      <c r="I355" s="82">
        <v>8888.03</v>
      </c>
      <c r="J355" s="83">
        <f>MAX(H355-I355,0)</f>
        <v>11111.97</v>
      </c>
      <c r="K355" s="119" t="str">
        <f t="shared" si="7"/>
        <v>00010010000000000244</v>
      </c>
      <c r="L355" s="84" t="str">
        <f>C355&amp;D355&amp;E355&amp;F355&amp;G355</f>
        <v>00010010000000000244</v>
      </c>
    </row>
    <row r="356" spans="1:12" ht="12.75">
      <c r="A356" s="100" t="s">
        <v>293</v>
      </c>
      <c r="B356" s="101" t="s">
        <v>7</v>
      </c>
      <c r="C356" s="102" t="s">
        <v>67</v>
      </c>
      <c r="D356" s="125" t="s">
        <v>382</v>
      </c>
      <c r="E356" s="151" t="s">
        <v>131</v>
      </c>
      <c r="F356" s="154"/>
      <c r="G356" s="130" t="s">
        <v>295</v>
      </c>
      <c r="H356" s="97">
        <v>1972000</v>
      </c>
      <c r="I356" s="103">
        <v>888803.29</v>
      </c>
      <c r="J356" s="104">
        <v>1083196.71</v>
      </c>
      <c r="K356" s="119" t="str">
        <f t="shared" si="7"/>
        <v>00010010000000000300</v>
      </c>
      <c r="L356" s="107" t="s">
        <v>385</v>
      </c>
    </row>
    <row r="357" spans="1:12" ht="12.75">
      <c r="A357" s="100" t="s">
        <v>386</v>
      </c>
      <c r="B357" s="101" t="s">
        <v>7</v>
      </c>
      <c r="C357" s="102" t="s">
        <v>67</v>
      </c>
      <c r="D357" s="125" t="s">
        <v>382</v>
      </c>
      <c r="E357" s="151" t="s">
        <v>131</v>
      </c>
      <c r="F357" s="154"/>
      <c r="G357" s="130" t="s">
        <v>388</v>
      </c>
      <c r="H357" s="97">
        <v>1972000</v>
      </c>
      <c r="I357" s="103">
        <v>888803.29</v>
      </c>
      <c r="J357" s="104">
        <v>1083196.71</v>
      </c>
      <c r="K357" s="119" t="str">
        <f t="shared" si="7"/>
        <v>00010010000000000310</v>
      </c>
      <c r="L357" s="107" t="s">
        <v>387</v>
      </c>
    </row>
    <row r="358" spans="1:12" s="85" customFormat="1" ht="12.75">
      <c r="A358" s="80" t="s">
        <v>389</v>
      </c>
      <c r="B358" s="79" t="s">
        <v>7</v>
      </c>
      <c r="C358" s="122" t="s">
        <v>67</v>
      </c>
      <c r="D358" s="126" t="s">
        <v>382</v>
      </c>
      <c r="E358" s="148" t="s">
        <v>131</v>
      </c>
      <c r="F358" s="155"/>
      <c r="G358" s="123" t="s">
        <v>390</v>
      </c>
      <c r="H358" s="81">
        <v>1972000</v>
      </c>
      <c r="I358" s="82">
        <v>888803.29</v>
      </c>
      <c r="J358" s="83">
        <f>MAX(H358-I358,0)</f>
        <v>1083196.71</v>
      </c>
      <c r="K358" s="119" t="str">
        <f t="shared" si="7"/>
        <v>00010010000000000312</v>
      </c>
      <c r="L358" s="84" t="str">
        <f>C358&amp;D358&amp;E358&amp;F358&amp;G358</f>
        <v>00010010000000000312</v>
      </c>
    </row>
    <row r="359" spans="1:12" ht="12.75">
      <c r="A359" s="100" t="s">
        <v>391</v>
      </c>
      <c r="B359" s="101" t="s">
        <v>7</v>
      </c>
      <c r="C359" s="102" t="s">
        <v>67</v>
      </c>
      <c r="D359" s="125" t="s">
        <v>393</v>
      </c>
      <c r="E359" s="151" t="s">
        <v>131</v>
      </c>
      <c r="F359" s="154"/>
      <c r="G359" s="130" t="s">
        <v>67</v>
      </c>
      <c r="H359" s="97">
        <v>68951440</v>
      </c>
      <c r="I359" s="103">
        <v>39002401.73</v>
      </c>
      <c r="J359" s="104">
        <v>29949038.27</v>
      </c>
      <c r="K359" s="119" t="str">
        <f t="shared" si="7"/>
        <v>00010030000000000000</v>
      </c>
      <c r="L359" s="107" t="s">
        <v>392</v>
      </c>
    </row>
    <row r="360" spans="1:12" ht="22.5">
      <c r="A360" s="100" t="s">
        <v>153</v>
      </c>
      <c r="B360" s="101" t="s">
        <v>7</v>
      </c>
      <c r="C360" s="102" t="s">
        <v>67</v>
      </c>
      <c r="D360" s="125" t="s">
        <v>393</v>
      </c>
      <c r="E360" s="151" t="s">
        <v>131</v>
      </c>
      <c r="F360" s="154"/>
      <c r="G360" s="130" t="s">
        <v>7</v>
      </c>
      <c r="H360" s="97">
        <v>853400</v>
      </c>
      <c r="I360" s="103">
        <v>425123.07</v>
      </c>
      <c r="J360" s="104">
        <v>428276.93</v>
      </c>
      <c r="K360" s="119" t="str">
        <f t="shared" si="7"/>
        <v>00010030000000000200</v>
      </c>
      <c r="L360" s="107" t="s">
        <v>394</v>
      </c>
    </row>
    <row r="361" spans="1:12" ht="22.5">
      <c r="A361" s="100" t="s">
        <v>155</v>
      </c>
      <c r="B361" s="101" t="s">
        <v>7</v>
      </c>
      <c r="C361" s="102" t="s">
        <v>67</v>
      </c>
      <c r="D361" s="125" t="s">
        <v>393</v>
      </c>
      <c r="E361" s="151" t="s">
        <v>131</v>
      </c>
      <c r="F361" s="154"/>
      <c r="G361" s="130" t="s">
        <v>157</v>
      </c>
      <c r="H361" s="97">
        <v>853400</v>
      </c>
      <c r="I361" s="103">
        <v>425123.07</v>
      </c>
      <c r="J361" s="104">
        <v>428276.93</v>
      </c>
      <c r="K361" s="119" t="str">
        <f t="shared" si="7"/>
        <v>00010030000000000240</v>
      </c>
      <c r="L361" s="107" t="s">
        <v>395</v>
      </c>
    </row>
    <row r="362" spans="1:12" s="85" customFormat="1" ht="22.5">
      <c r="A362" s="80" t="s">
        <v>158</v>
      </c>
      <c r="B362" s="79" t="s">
        <v>7</v>
      </c>
      <c r="C362" s="122" t="s">
        <v>67</v>
      </c>
      <c r="D362" s="126" t="s">
        <v>393</v>
      </c>
      <c r="E362" s="148" t="s">
        <v>131</v>
      </c>
      <c r="F362" s="155"/>
      <c r="G362" s="123" t="s">
        <v>159</v>
      </c>
      <c r="H362" s="81">
        <v>853400</v>
      </c>
      <c r="I362" s="82">
        <v>425123.07</v>
      </c>
      <c r="J362" s="83">
        <f>MAX(H362-I362,0)</f>
        <v>428276.93</v>
      </c>
      <c r="K362" s="119" t="str">
        <f t="shared" si="7"/>
        <v>00010030000000000244</v>
      </c>
      <c r="L362" s="84" t="str">
        <f>C362&amp;D362&amp;E362&amp;F362&amp;G362</f>
        <v>00010030000000000244</v>
      </c>
    </row>
    <row r="363" spans="1:12" ht="12.75">
      <c r="A363" s="100" t="s">
        <v>293</v>
      </c>
      <c r="B363" s="101" t="s">
        <v>7</v>
      </c>
      <c r="C363" s="102" t="s">
        <v>67</v>
      </c>
      <c r="D363" s="125" t="s">
        <v>393</v>
      </c>
      <c r="E363" s="151" t="s">
        <v>131</v>
      </c>
      <c r="F363" s="154"/>
      <c r="G363" s="130" t="s">
        <v>295</v>
      </c>
      <c r="H363" s="97">
        <v>68098040</v>
      </c>
      <c r="I363" s="103">
        <v>38577278.66</v>
      </c>
      <c r="J363" s="104">
        <v>29520761.34</v>
      </c>
      <c r="K363" s="119" t="str">
        <f t="shared" si="7"/>
        <v>00010030000000000300</v>
      </c>
      <c r="L363" s="107" t="s">
        <v>396</v>
      </c>
    </row>
    <row r="364" spans="1:12" ht="12.75">
      <c r="A364" s="100" t="s">
        <v>386</v>
      </c>
      <c r="B364" s="101" t="s">
        <v>7</v>
      </c>
      <c r="C364" s="102" t="s">
        <v>67</v>
      </c>
      <c r="D364" s="125" t="s">
        <v>393</v>
      </c>
      <c r="E364" s="151" t="s">
        <v>131</v>
      </c>
      <c r="F364" s="154"/>
      <c r="G364" s="130" t="s">
        <v>388</v>
      </c>
      <c r="H364" s="97">
        <v>65823100</v>
      </c>
      <c r="I364" s="103">
        <v>37914270.66</v>
      </c>
      <c r="J364" s="104">
        <v>27908829.34</v>
      </c>
      <c r="K364" s="119" t="str">
        <f t="shared" si="7"/>
        <v>00010030000000000310</v>
      </c>
      <c r="L364" s="107" t="s">
        <v>397</v>
      </c>
    </row>
    <row r="365" spans="1:12" s="85" customFormat="1" ht="22.5">
      <c r="A365" s="80" t="s">
        <v>398</v>
      </c>
      <c r="B365" s="79" t="s">
        <v>7</v>
      </c>
      <c r="C365" s="122" t="s">
        <v>67</v>
      </c>
      <c r="D365" s="126" t="s">
        <v>393</v>
      </c>
      <c r="E365" s="148" t="s">
        <v>131</v>
      </c>
      <c r="F365" s="155"/>
      <c r="G365" s="123" t="s">
        <v>399</v>
      </c>
      <c r="H365" s="81">
        <v>65823100</v>
      </c>
      <c r="I365" s="82">
        <v>37914270.66</v>
      </c>
      <c r="J365" s="83">
        <f>MAX(H365-I365,0)</f>
        <v>27908829.34</v>
      </c>
      <c r="K365" s="119" t="str">
        <f t="shared" si="7"/>
        <v>00010030000000000313</v>
      </c>
      <c r="L365" s="84" t="str">
        <f>C365&amp;D365&amp;E365&amp;F365&amp;G365</f>
        <v>00010030000000000313</v>
      </c>
    </row>
    <row r="366" spans="1:12" ht="22.5">
      <c r="A366" s="100" t="s">
        <v>296</v>
      </c>
      <c r="B366" s="101" t="s">
        <v>7</v>
      </c>
      <c r="C366" s="102" t="s">
        <v>67</v>
      </c>
      <c r="D366" s="125" t="s">
        <v>393</v>
      </c>
      <c r="E366" s="151" t="s">
        <v>131</v>
      </c>
      <c r="F366" s="154"/>
      <c r="G366" s="130" t="s">
        <v>298</v>
      </c>
      <c r="H366" s="97">
        <v>2274940</v>
      </c>
      <c r="I366" s="103">
        <v>663008</v>
      </c>
      <c r="J366" s="104">
        <v>1611932</v>
      </c>
      <c r="K366" s="119" t="str">
        <f t="shared" si="7"/>
        <v>00010030000000000320</v>
      </c>
      <c r="L366" s="107" t="s">
        <v>400</v>
      </c>
    </row>
    <row r="367" spans="1:12" s="85" customFormat="1" ht="12.75">
      <c r="A367" s="80" t="s">
        <v>401</v>
      </c>
      <c r="B367" s="79" t="s">
        <v>7</v>
      </c>
      <c r="C367" s="122" t="s">
        <v>67</v>
      </c>
      <c r="D367" s="126" t="s">
        <v>393</v>
      </c>
      <c r="E367" s="148" t="s">
        <v>131</v>
      </c>
      <c r="F367" s="155"/>
      <c r="G367" s="123" t="s">
        <v>402</v>
      </c>
      <c r="H367" s="81">
        <v>1066340</v>
      </c>
      <c r="I367" s="82">
        <v>448350</v>
      </c>
      <c r="J367" s="83">
        <f>MAX(H367-I367,0)</f>
        <v>617990</v>
      </c>
      <c r="K367" s="119" t="str">
        <f t="shared" si="7"/>
        <v>00010030000000000322</v>
      </c>
      <c r="L367" s="84" t="str">
        <f>C367&amp;D367&amp;E367&amp;F367&amp;G367</f>
        <v>00010030000000000322</v>
      </c>
    </row>
    <row r="368" spans="1:12" s="85" customFormat="1" ht="22.5">
      <c r="A368" s="80" t="s">
        <v>301</v>
      </c>
      <c r="B368" s="79" t="s">
        <v>7</v>
      </c>
      <c r="C368" s="122" t="s">
        <v>67</v>
      </c>
      <c r="D368" s="126" t="s">
        <v>393</v>
      </c>
      <c r="E368" s="148" t="s">
        <v>131</v>
      </c>
      <c r="F368" s="155"/>
      <c r="G368" s="123" t="s">
        <v>302</v>
      </c>
      <c r="H368" s="81">
        <v>1208600</v>
      </c>
      <c r="I368" s="82">
        <v>214658</v>
      </c>
      <c r="J368" s="83">
        <f>MAX(H368-I368,0)</f>
        <v>993942</v>
      </c>
      <c r="K368" s="119" t="str">
        <f t="shared" si="7"/>
        <v>00010030000000000323</v>
      </c>
      <c r="L368" s="84" t="str">
        <f>C368&amp;D368&amp;E368&amp;F368&amp;G368</f>
        <v>00010030000000000323</v>
      </c>
    </row>
    <row r="369" spans="1:12" ht="12.75">
      <c r="A369" s="100" t="s">
        <v>403</v>
      </c>
      <c r="B369" s="101" t="s">
        <v>7</v>
      </c>
      <c r="C369" s="102" t="s">
        <v>67</v>
      </c>
      <c r="D369" s="125" t="s">
        <v>405</v>
      </c>
      <c r="E369" s="151" t="s">
        <v>131</v>
      </c>
      <c r="F369" s="154"/>
      <c r="G369" s="130" t="s">
        <v>67</v>
      </c>
      <c r="H369" s="97">
        <v>29884800</v>
      </c>
      <c r="I369" s="103">
        <v>18612295.48</v>
      </c>
      <c r="J369" s="104">
        <v>11272504.52</v>
      </c>
      <c r="K369" s="119" t="str">
        <f t="shared" si="7"/>
        <v>00010040000000000000</v>
      </c>
      <c r="L369" s="107" t="s">
        <v>404</v>
      </c>
    </row>
    <row r="370" spans="1:12" ht="22.5">
      <c r="A370" s="100" t="s">
        <v>153</v>
      </c>
      <c r="B370" s="101" t="s">
        <v>7</v>
      </c>
      <c r="C370" s="102" t="s">
        <v>67</v>
      </c>
      <c r="D370" s="125" t="s">
        <v>405</v>
      </c>
      <c r="E370" s="151" t="s">
        <v>131</v>
      </c>
      <c r="F370" s="154"/>
      <c r="G370" s="130" t="s">
        <v>7</v>
      </c>
      <c r="H370" s="97">
        <v>4100</v>
      </c>
      <c r="I370" s="103">
        <v>1316.88</v>
      </c>
      <c r="J370" s="104">
        <v>2783.12</v>
      </c>
      <c r="K370" s="119" t="str">
        <f t="shared" si="7"/>
        <v>00010040000000000200</v>
      </c>
      <c r="L370" s="107" t="s">
        <v>406</v>
      </c>
    </row>
    <row r="371" spans="1:12" ht="22.5">
      <c r="A371" s="100" t="s">
        <v>155</v>
      </c>
      <c r="B371" s="101" t="s">
        <v>7</v>
      </c>
      <c r="C371" s="102" t="s">
        <v>67</v>
      </c>
      <c r="D371" s="125" t="s">
        <v>405</v>
      </c>
      <c r="E371" s="151" t="s">
        <v>131</v>
      </c>
      <c r="F371" s="154"/>
      <c r="G371" s="130" t="s">
        <v>157</v>
      </c>
      <c r="H371" s="97">
        <v>4100</v>
      </c>
      <c r="I371" s="103">
        <v>1316.88</v>
      </c>
      <c r="J371" s="104">
        <v>2783.12</v>
      </c>
      <c r="K371" s="119" t="str">
        <f t="shared" si="7"/>
        <v>00010040000000000240</v>
      </c>
      <c r="L371" s="107" t="s">
        <v>407</v>
      </c>
    </row>
    <row r="372" spans="1:12" s="85" customFormat="1" ht="22.5">
      <c r="A372" s="80" t="s">
        <v>158</v>
      </c>
      <c r="B372" s="79" t="s">
        <v>7</v>
      </c>
      <c r="C372" s="122" t="s">
        <v>67</v>
      </c>
      <c r="D372" s="126" t="s">
        <v>405</v>
      </c>
      <c r="E372" s="148" t="s">
        <v>131</v>
      </c>
      <c r="F372" s="155"/>
      <c r="G372" s="123" t="s">
        <v>159</v>
      </c>
      <c r="H372" s="81">
        <v>4100</v>
      </c>
      <c r="I372" s="82">
        <v>1316.88</v>
      </c>
      <c r="J372" s="83">
        <f>MAX(H372-I372,0)</f>
        <v>2783.12</v>
      </c>
      <c r="K372" s="119" t="str">
        <f t="shared" si="7"/>
        <v>00010040000000000244</v>
      </c>
      <c r="L372" s="84" t="str">
        <f>C372&amp;D372&amp;E372&amp;F372&amp;G372</f>
        <v>00010040000000000244</v>
      </c>
    </row>
    <row r="373" spans="1:12" ht="12.75">
      <c r="A373" s="100" t="s">
        <v>293</v>
      </c>
      <c r="B373" s="101" t="s">
        <v>7</v>
      </c>
      <c r="C373" s="102" t="s">
        <v>67</v>
      </c>
      <c r="D373" s="125" t="s">
        <v>405</v>
      </c>
      <c r="E373" s="151" t="s">
        <v>131</v>
      </c>
      <c r="F373" s="154"/>
      <c r="G373" s="130" t="s">
        <v>295</v>
      </c>
      <c r="H373" s="97">
        <v>23511100</v>
      </c>
      <c r="I373" s="103">
        <v>12241378.6</v>
      </c>
      <c r="J373" s="104">
        <v>11269721.4</v>
      </c>
      <c r="K373" s="119" t="str">
        <f t="shared" si="7"/>
        <v>00010040000000000300</v>
      </c>
      <c r="L373" s="107" t="s">
        <v>408</v>
      </c>
    </row>
    <row r="374" spans="1:12" ht="12.75">
      <c r="A374" s="100" t="s">
        <v>386</v>
      </c>
      <c r="B374" s="101" t="s">
        <v>7</v>
      </c>
      <c r="C374" s="102" t="s">
        <v>67</v>
      </c>
      <c r="D374" s="125" t="s">
        <v>405</v>
      </c>
      <c r="E374" s="151" t="s">
        <v>131</v>
      </c>
      <c r="F374" s="154"/>
      <c r="G374" s="130" t="s">
        <v>388</v>
      </c>
      <c r="H374" s="97">
        <v>15894900</v>
      </c>
      <c r="I374" s="103">
        <v>8832941.87</v>
      </c>
      <c r="J374" s="104">
        <v>7061958.13</v>
      </c>
      <c r="K374" s="119" t="str">
        <f t="shared" si="7"/>
        <v>00010040000000000310</v>
      </c>
      <c r="L374" s="107" t="s">
        <v>409</v>
      </c>
    </row>
    <row r="375" spans="1:12" s="85" customFormat="1" ht="22.5">
      <c r="A375" s="80" t="s">
        <v>398</v>
      </c>
      <c r="B375" s="79" t="s">
        <v>7</v>
      </c>
      <c r="C375" s="122" t="s">
        <v>67</v>
      </c>
      <c r="D375" s="126" t="s">
        <v>405</v>
      </c>
      <c r="E375" s="148" t="s">
        <v>131</v>
      </c>
      <c r="F375" s="155"/>
      <c r="G375" s="123" t="s">
        <v>399</v>
      </c>
      <c r="H375" s="81">
        <v>15894900</v>
      </c>
      <c r="I375" s="82">
        <v>8832941.87</v>
      </c>
      <c r="J375" s="83">
        <f>MAX(H375-I375,0)</f>
        <v>7061958.13</v>
      </c>
      <c r="K375" s="119" t="str">
        <f t="shared" si="7"/>
        <v>00010040000000000313</v>
      </c>
      <c r="L375" s="84" t="str">
        <f>C375&amp;D375&amp;E375&amp;F375&amp;G375</f>
        <v>00010040000000000313</v>
      </c>
    </row>
    <row r="376" spans="1:12" ht="22.5">
      <c r="A376" s="100" t="s">
        <v>296</v>
      </c>
      <c r="B376" s="101" t="s">
        <v>7</v>
      </c>
      <c r="C376" s="102" t="s">
        <v>67</v>
      </c>
      <c r="D376" s="125" t="s">
        <v>405</v>
      </c>
      <c r="E376" s="151" t="s">
        <v>131</v>
      </c>
      <c r="F376" s="154"/>
      <c r="G376" s="130" t="s">
        <v>298</v>
      </c>
      <c r="H376" s="97">
        <v>7616200</v>
      </c>
      <c r="I376" s="103">
        <v>3408436.73</v>
      </c>
      <c r="J376" s="104">
        <v>4207763.27</v>
      </c>
      <c r="K376" s="119" t="str">
        <f t="shared" si="7"/>
        <v>00010040000000000320</v>
      </c>
      <c r="L376" s="107" t="s">
        <v>410</v>
      </c>
    </row>
    <row r="377" spans="1:12" s="85" customFormat="1" ht="22.5">
      <c r="A377" s="80" t="s">
        <v>301</v>
      </c>
      <c r="B377" s="79" t="s">
        <v>7</v>
      </c>
      <c r="C377" s="122" t="s">
        <v>67</v>
      </c>
      <c r="D377" s="126" t="s">
        <v>405</v>
      </c>
      <c r="E377" s="148" t="s">
        <v>131</v>
      </c>
      <c r="F377" s="155"/>
      <c r="G377" s="123" t="s">
        <v>302</v>
      </c>
      <c r="H377" s="81">
        <v>7616200</v>
      </c>
      <c r="I377" s="82">
        <v>3408436.73</v>
      </c>
      <c r="J377" s="83">
        <f>MAX(H377-I377,0)</f>
        <v>4207763.27</v>
      </c>
      <c r="K377" s="119" t="str">
        <f t="shared" si="7"/>
        <v>00010040000000000323</v>
      </c>
      <c r="L377" s="84" t="str">
        <f>C377&amp;D377&amp;E377&amp;F377&amp;G377</f>
        <v>00010040000000000323</v>
      </c>
    </row>
    <row r="378" spans="1:12" ht="22.5">
      <c r="A378" s="100" t="s">
        <v>411</v>
      </c>
      <c r="B378" s="101" t="s">
        <v>7</v>
      </c>
      <c r="C378" s="102" t="s">
        <v>67</v>
      </c>
      <c r="D378" s="125" t="s">
        <v>405</v>
      </c>
      <c r="E378" s="151" t="s">
        <v>131</v>
      </c>
      <c r="F378" s="154"/>
      <c r="G378" s="130" t="s">
        <v>413</v>
      </c>
      <c r="H378" s="97">
        <v>6369600</v>
      </c>
      <c r="I378" s="103">
        <v>6369600</v>
      </c>
      <c r="J378" s="104">
        <v>0</v>
      </c>
      <c r="K378" s="119" t="str">
        <f t="shared" si="7"/>
        <v>00010040000000000400</v>
      </c>
      <c r="L378" s="107" t="s">
        <v>412</v>
      </c>
    </row>
    <row r="379" spans="1:12" ht="12.75">
      <c r="A379" s="100" t="s">
        <v>414</v>
      </c>
      <c r="B379" s="101" t="s">
        <v>7</v>
      </c>
      <c r="C379" s="102" t="s">
        <v>67</v>
      </c>
      <c r="D379" s="125" t="s">
        <v>405</v>
      </c>
      <c r="E379" s="151" t="s">
        <v>131</v>
      </c>
      <c r="F379" s="154"/>
      <c r="G379" s="130" t="s">
        <v>416</v>
      </c>
      <c r="H379" s="97">
        <v>6369600</v>
      </c>
      <c r="I379" s="103">
        <v>6369600</v>
      </c>
      <c r="J379" s="104">
        <v>0</v>
      </c>
      <c r="K379" s="119" t="str">
        <f t="shared" si="7"/>
        <v>00010040000000000410</v>
      </c>
      <c r="L379" s="107" t="s">
        <v>415</v>
      </c>
    </row>
    <row r="380" spans="1:12" s="85" customFormat="1" ht="33.75">
      <c r="A380" s="80" t="s">
        <v>417</v>
      </c>
      <c r="B380" s="79" t="s">
        <v>7</v>
      </c>
      <c r="C380" s="122" t="s">
        <v>67</v>
      </c>
      <c r="D380" s="126" t="s">
        <v>405</v>
      </c>
      <c r="E380" s="148" t="s">
        <v>131</v>
      </c>
      <c r="F380" s="155"/>
      <c r="G380" s="123" t="s">
        <v>418</v>
      </c>
      <c r="H380" s="81">
        <v>6369600</v>
      </c>
      <c r="I380" s="82">
        <v>6369600</v>
      </c>
      <c r="J380" s="83">
        <f>MAX(H380-I380,0)</f>
        <v>0</v>
      </c>
      <c r="K380" s="119" t="str">
        <f t="shared" si="7"/>
        <v>00010040000000000412</v>
      </c>
      <c r="L380" s="84" t="str">
        <f>C380&amp;D380&amp;E380&amp;F380&amp;G380</f>
        <v>00010040000000000412</v>
      </c>
    </row>
    <row r="381" spans="1:12" ht="12.75">
      <c r="A381" s="100" t="s">
        <v>419</v>
      </c>
      <c r="B381" s="101" t="s">
        <v>7</v>
      </c>
      <c r="C381" s="102" t="s">
        <v>67</v>
      </c>
      <c r="D381" s="125" t="s">
        <v>421</v>
      </c>
      <c r="E381" s="151" t="s">
        <v>131</v>
      </c>
      <c r="F381" s="154"/>
      <c r="G381" s="130" t="s">
        <v>67</v>
      </c>
      <c r="H381" s="97">
        <v>20000</v>
      </c>
      <c r="I381" s="103">
        <v>500</v>
      </c>
      <c r="J381" s="104">
        <v>19500</v>
      </c>
      <c r="K381" s="119" t="str">
        <f t="shared" si="7"/>
        <v>00010060000000000000</v>
      </c>
      <c r="L381" s="107" t="s">
        <v>420</v>
      </c>
    </row>
    <row r="382" spans="1:12" ht="22.5">
      <c r="A382" s="100" t="s">
        <v>153</v>
      </c>
      <c r="B382" s="101" t="s">
        <v>7</v>
      </c>
      <c r="C382" s="102" t="s">
        <v>67</v>
      </c>
      <c r="D382" s="125" t="s">
        <v>421</v>
      </c>
      <c r="E382" s="151" t="s">
        <v>131</v>
      </c>
      <c r="F382" s="154"/>
      <c r="G382" s="130" t="s">
        <v>7</v>
      </c>
      <c r="H382" s="97">
        <v>9500</v>
      </c>
      <c r="I382" s="103">
        <v>0</v>
      </c>
      <c r="J382" s="104">
        <v>9500</v>
      </c>
      <c r="K382" s="119" t="str">
        <f t="shared" si="7"/>
        <v>00010060000000000200</v>
      </c>
      <c r="L382" s="107" t="s">
        <v>422</v>
      </c>
    </row>
    <row r="383" spans="1:12" ht="22.5">
      <c r="A383" s="100" t="s">
        <v>155</v>
      </c>
      <c r="B383" s="101" t="s">
        <v>7</v>
      </c>
      <c r="C383" s="102" t="s">
        <v>67</v>
      </c>
      <c r="D383" s="125" t="s">
        <v>421</v>
      </c>
      <c r="E383" s="151" t="s">
        <v>131</v>
      </c>
      <c r="F383" s="154"/>
      <c r="G383" s="130" t="s">
        <v>157</v>
      </c>
      <c r="H383" s="97">
        <v>9500</v>
      </c>
      <c r="I383" s="103">
        <v>0</v>
      </c>
      <c r="J383" s="104">
        <v>9500</v>
      </c>
      <c r="K383" s="119" t="str">
        <f t="shared" si="7"/>
        <v>00010060000000000240</v>
      </c>
      <c r="L383" s="107" t="s">
        <v>423</v>
      </c>
    </row>
    <row r="384" spans="1:12" s="85" customFormat="1" ht="22.5">
      <c r="A384" s="80" t="s">
        <v>158</v>
      </c>
      <c r="B384" s="79" t="s">
        <v>7</v>
      </c>
      <c r="C384" s="122" t="s">
        <v>67</v>
      </c>
      <c r="D384" s="126" t="s">
        <v>421</v>
      </c>
      <c r="E384" s="148" t="s">
        <v>131</v>
      </c>
      <c r="F384" s="155"/>
      <c r="G384" s="123" t="s">
        <v>159</v>
      </c>
      <c r="H384" s="81">
        <v>9500</v>
      </c>
      <c r="I384" s="82">
        <v>0</v>
      </c>
      <c r="J384" s="83">
        <f>MAX(H384-I384,0)</f>
        <v>9500</v>
      </c>
      <c r="K384" s="119" t="str">
        <f t="shared" si="7"/>
        <v>00010060000000000244</v>
      </c>
      <c r="L384" s="84" t="str">
        <f>C384&amp;D384&amp;E384&amp;F384&amp;G384</f>
        <v>00010060000000000244</v>
      </c>
    </row>
    <row r="385" spans="1:12" ht="22.5">
      <c r="A385" s="100" t="s">
        <v>279</v>
      </c>
      <c r="B385" s="101" t="s">
        <v>7</v>
      </c>
      <c r="C385" s="102" t="s">
        <v>67</v>
      </c>
      <c r="D385" s="125" t="s">
        <v>421</v>
      </c>
      <c r="E385" s="151" t="s">
        <v>131</v>
      </c>
      <c r="F385" s="154"/>
      <c r="G385" s="130" t="s">
        <v>281</v>
      </c>
      <c r="H385" s="97">
        <v>10500</v>
      </c>
      <c r="I385" s="103">
        <v>500</v>
      </c>
      <c r="J385" s="104">
        <v>10000</v>
      </c>
      <c r="K385" s="119" t="str">
        <f t="shared" si="7"/>
        <v>00010060000000000600</v>
      </c>
      <c r="L385" s="107" t="s">
        <v>424</v>
      </c>
    </row>
    <row r="386" spans="1:12" ht="12.75">
      <c r="A386" s="100" t="s">
        <v>282</v>
      </c>
      <c r="B386" s="101" t="s">
        <v>7</v>
      </c>
      <c r="C386" s="102" t="s">
        <v>67</v>
      </c>
      <c r="D386" s="125" t="s">
        <v>421</v>
      </c>
      <c r="E386" s="151" t="s">
        <v>131</v>
      </c>
      <c r="F386" s="154"/>
      <c r="G386" s="130" t="s">
        <v>284</v>
      </c>
      <c r="H386" s="97">
        <v>10500</v>
      </c>
      <c r="I386" s="103">
        <v>500</v>
      </c>
      <c r="J386" s="104">
        <v>10000</v>
      </c>
      <c r="K386" s="119" t="str">
        <f t="shared" si="7"/>
        <v>00010060000000000610</v>
      </c>
      <c r="L386" s="107" t="s">
        <v>425</v>
      </c>
    </row>
    <row r="387" spans="1:12" s="85" customFormat="1" ht="12.75">
      <c r="A387" s="80" t="s">
        <v>318</v>
      </c>
      <c r="B387" s="79" t="s">
        <v>7</v>
      </c>
      <c r="C387" s="122" t="s">
        <v>67</v>
      </c>
      <c r="D387" s="126" t="s">
        <v>421</v>
      </c>
      <c r="E387" s="148" t="s">
        <v>131</v>
      </c>
      <c r="F387" s="155"/>
      <c r="G387" s="123" t="s">
        <v>319</v>
      </c>
      <c r="H387" s="81">
        <v>10500</v>
      </c>
      <c r="I387" s="82">
        <v>500</v>
      </c>
      <c r="J387" s="83">
        <f>MAX(H387-I387,0)</f>
        <v>10000</v>
      </c>
      <c r="K387" s="119" t="str">
        <f t="shared" si="7"/>
        <v>00010060000000000612</v>
      </c>
      <c r="L387" s="84" t="str">
        <f>C387&amp;D387&amp;E387&amp;F387&amp;G387</f>
        <v>00010060000000000612</v>
      </c>
    </row>
    <row r="388" spans="1:12" ht="12.75">
      <c r="A388" s="100" t="s">
        <v>426</v>
      </c>
      <c r="B388" s="101" t="s">
        <v>7</v>
      </c>
      <c r="C388" s="102" t="s">
        <v>67</v>
      </c>
      <c r="D388" s="125" t="s">
        <v>428</v>
      </c>
      <c r="E388" s="151" t="s">
        <v>131</v>
      </c>
      <c r="F388" s="154"/>
      <c r="G388" s="130" t="s">
        <v>67</v>
      </c>
      <c r="H388" s="97">
        <v>32941000</v>
      </c>
      <c r="I388" s="103">
        <v>21119019.83</v>
      </c>
      <c r="J388" s="104">
        <v>11821980.17</v>
      </c>
      <c r="K388" s="119" t="str">
        <f t="shared" si="7"/>
        <v>00011000000000000000</v>
      </c>
      <c r="L388" s="107" t="s">
        <v>427</v>
      </c>
    </row>
    <row r="389" spans="1:12" ht="12.75">
      <c r="A389" s="100" t="s">
        <v>429</v>
      </c>
      <c r="B389" s="101" t="s">
        <v>7</v>
      </c>
      <c r="C389" s="102" t="s">
        <v>67</v>
      </c>
      <c r="D389" s="125" t="s">
        <v>431</v>
      </c>
      <c r="E389" s="151" t="s">
        <v>131</v>
      </c>
      <c r="F389" s="154"/>
      <c r="G389" s="130" t="s">
        <v>67</v>
      </c>
      <c r="H389" s="97">
        <v>32941000</v>
      </c>
      <c r="I389" s="103">
        <v>21119019.83</v>
      </c>
      <c r="J389" s="104">
        <v>11821980.17</v>
      </c>
      <c r="K389" s="119" t="str">
        <f t="shared" si="7"/>
        <v>00011010000000000000</v>
      </c>
      <c r="L389" s="107" t="s">
        <v>430</v>
      </c>
    </row>
    <row r="390" spans="1:12" ht="56.25">
      <c r="A390" s="100" t="s">
        <v>136</v>
      </c>
      <c r="B390" s="101" t="s">
        <v>7</v>
      </c>
      <c r="C390" s="102" t="s">
        <v>67</v>
      </c>
      <c r="D390" s="125" t="s">
        <v>431</v>
      </c>
      <c r="E390" s="151" t="s">
        <v>131</v>
      </c>
      <c r="F390" s="154"/>
      <c r="G390" s="130" t="s">
        <v>138</v>
      </c>
      <c r="H390" s="97">
        <v>230000</v>
      </c>
      <c r="I390" s="103">
        <v>148420.5</v>
      </c>
      <c r="J390" s="104">
        <v>81579.5</v>
      </c>
      <c r="K390" s="119" t="str">
        <f t="shared" si="7"/>
        <v>00011010000000000100</v>
      </c>
      <c r="L390" s="107" t="s">
        <v>432</v>
      </c>
    </row>
    <row r="391" spans="1:12" ht="22.5">
      <c r="A391" s="100" t="s">
        <v>139</v>
      </c>
      <c r="B391" s="101" t="s">
        <v>7</v>
      </c>
      <c r="C391" s="102" t="s">
        <v>67</v>
      </c>
      <c r="D391" s="125" t="s">
        <v>431</v>
      </c>
      <c r="E391" s="151" t="s">
        <v>131</v>
      </c>
      <c r="F391" s="154"/>
      <c r="G391" s="130" t="s">
        <v>141</v>
      </c>
      <c r="H391" s="97">
        <v>230000</v>
      </c>
      <c r="I391" s="103">
        <v>148420.5</v>
      </c>
      <c r="J391" s="104">
        <v>81579.5</v>
      </c>
      <c r="K391" s="119" t="str">
        <f t="shared" si="7"/>
        <v>00011010000000000120</v>
      </c>
      <c r="L391" s="107" t="s">
        <v>433</v>
      </c>
    </row>
    <row r="392" spans="1:12" s="85" customFormat="1" ht="45">
      <c r="A392" s="80" t="s">
        <v>434</v>
      </c>
      <c r="B392" s="79" t="s">
        <v>7</v>
      </c>
      <c r="C392" s="122" t="s">
        <v>67</v>
      </c>
      <c r="D392" s="126" t="s">
        <v>431</v>
      </c>
      <c r="E392" s="148" t="s">
        <v>131</v>
      </c>
      <c r="F392" s="155"/>
      <c r="G392" s="123" t="s">
        <v>435</v>
      </c>
      <c r="H392" s="81">
        <v>230000</v>
      </c>
      <c r="I392" s="82">
        <v>148420.5</v>
      </c>
      <c r="J392" s="83">
        <f>MAX(H392-I392,0)</f>
        <v>81579.5</v>
      </c>
      <c r="K392" s="119" t="str">
        <f t="shared" si="7"/>
        <v>00011010000000000123</v>
      </c>
      <c r="L392" s="84" t="str">
        <f>C392&amp;D392&amp;E392&amp;F392&amp;G392</f>
        <v>00011010000000000123</v>
      </c>
    </row>
    <row r="393" spans="1:12" ht="22.5">
      <c r="A393" s="100" t="s">
        <v>153</v>
      </c>
      <c r="B393" s="101" t="s">
        <v>7</v>
      </c>
      <c r="C393" s="102" t="s">
        <v>67</v>
      </c>
      <c r="D393" s="125" t="s">
        <v>431</v>
      </c>
      <c r="E393" s="151" t="s">
        <v>131</v>
      </c>
      <c r="F393" s="154"/>
      <c r="G393" s="130" t="s">
        <v>7</v>
      </c>
      <c r="H393" s="97">
        <v>190000</v>
      </c>
      <c r="I393" s="103">
        <v>115659.37</v>
      </c>
      <c r="J393" s="104">
        <v>74340.63</v>
      </c>
      <c r="K393" s="119" t="str">
        <f t="shared" si="7"/>
        <v>00011010000000000200</v>
      </c>
      <c r="L393" s="107" t="s">
        <v>436</v>
      </c>
    </row>
    <row r="394" spans="1:12" ht="22.5">
      <c r="A394" s="100" t="s">
        <v>155</v>
      </c>
      <c r="B394" s="101" t="s">
        <v>7</v>
      </c>
      <c r="C394" s="102" t="s">
        <v>67</v>
      </c>
      <c r="D394" s="125" t="s">
        <v>431</v>
      </c>
      <c r="E394" s="151" t="s">
        <v>131</v>
      </c>
      <c r="F394" s="154"/>
      <c r="G394" s="130" t="s">
        <v>157</v>
      </c>
      <c r="H394" s="97">
        <v>190000</v>
      </c>
      <c r="I394" s="103">
        <v>115659.37</v>
      </c>
      <c r="J394" s="104">
        <v>74340.63</v>
      </c>
      <c r="K394" s="119" t="str">
        <f t="shared" si="7"/>
        <v>00011010000000000240</v>
      </c>
      <c r="L394" s="107" t="s">
        <v>437</v>
      </c>
    </row>
    <row r="395" spans="1:12" s="85" customFormat="1" ht="22.5">
      <c r="A395" s="80" t="s">
        <v>158</v>
      </c>
      <c r="B395" s="79" t="s">
        <v>7</v>
      </c>
      <c r="C395" s="122" t="s">
        <v>67</v>
      </c>
      <c r="D395" s="126" t="s">
        <v>431</v>
      </c>
      <c r="E395" s="148" t="s">
        <v>131</v>
      </c>
      <c r="F395" s="155"/>
      <c r="G395" s="123" t="s">
        <v>159</v>
      </c>
      <c r="H395" s="81">
        <v>190000</v>
      </c>
      <c r="I395" s="82">
        <v>115659.37</v>
      </c>
      <c r="J395" s="83">
        <f>MAX(H395-I395,0)</f>
        <v>74340.63</v>
      </c>
      <c r="K395" s="119" t="str">
        <f t="shared" si="7"/>
        <v>00011010000000000244</v>
      </c>
      <c r="L395" s="84" t="str">
        <f>C395&amp;D395&amp;E395&amp;F395&amp;G395</f>
        <v>00011010000000000244</v>
      </c>
    </row>
    <row r="396" spans="1:12" ht="22.5">
      <c r="A396" s="100" t="s">
        <v>279</v>
      </c>
      <c r="B396" s="101" t="s">
        <v>7</v>
      </c>
      <c r="C396" s="102" t="s">
        <v>67</v>
      </c>
      <c r="D396" s="125" t="s">
        <v>431</v>
      </c>
      <c r="E396" s="151" t="s">
        <v>131</v>
      </c>
      <c r="F396" s="154"/>
      <c r="G396" s="130" t="s">
        <v>281</v>
      </c>
      <c r="H396" s="97">
        <v>32521000</v>
      </c>
      <c r="I396" s="103">
        <v>20854939.96</v>
      </c>
      <c r="J396" s="104">
        <v>11666060.04</v>
      </c>
      <c r="K396" s="119" t="str">
        <f t="shared" si="7"/>
        <v>00011010000000000600</v>
      </c>
      <c r="L396" s="107" t="s">
        <v>438</v>
      </c>
    </row>
    <row r="397" spans="1:12" ht="12.75">
      <c r="A397" s="100" t="s">
        <v>282</v>
      </c>
      <c r="B397" s="101" t="s">
        <v>7</v>
      </c>
      <c r="C397" s="102" t="s">
        <v>67</v>
      </c>
      <c r="D397" s="125" t="s">
        <v>431</v>
      </c>
      <c r="E397" s="151" t="s">
        <v>131</v>
      </c>
      <c r="F397" s="154"/>
      <c r="G397" s="130" t="s">
        <v>284</v>
      </c>
      <c r="H397" s="97">
        <v>32521000</v>
      </c>
      <c r="I397" s="103">
        <v>20854939.96</v>
      </c>
      <c r="J397" s="104">
        <v>11666060.04</v>
      </c>
      <c r="K397" s="119" t="str">
        <f t="shared" si="7"/>
        <v>00011010000000000610</v>
      </c>
      <c r="L397" s="107" t="s">
        <v>439</v>
      </c>
    </row>
    <row r="398" spans="1:12" s="85" customFormat="1" ht="45">
      <c r="A398" s="80" t="s">
        <v>285</v>
      </c>
      <c r="B398" s="79" t="s">
        <v>7</v>
      </c>
      <c r="C398" s="122" t="s">
        <v>67</v>
      </c>
      <c r="D398" s="126" t="s">
        <v>431</v>
      </c>
      <c r="E398" s="148" t="s">
        <v>131</v>
      </c>
      <c r="F398" s="155"/>
      <c r="G398" s="123" t="s">
        <v>286</v>
      </c>
      <c r="H398" s="81">
        <v>32521000</v>
      </c>
      <c r="I398" s="82">
        <v>20854939.96</v>
      </c>
      <c r="J398" s="83">
        <f>MAX(H398-I398,0)</f>
        <v>11666060.04</v>
      </c>
      <c r="K398" s="119" t="str">
        <f t="shared" si="7"/>
        <v>00011010000000000611</v>
      </c>
      <c r="L398" s="84" t="str">
        <f>C398&amp;D398&amp;E398&amp;F398&amp;G398</f>
        <v>00011010000000000611</v>
      </c>
    </row>
    <row r="399" spans="1:12" ht="22.5">
      <c r="A399" s="100" t="s">
        <v>440</v>
      </c>
      <c r="B399" s="101" t="s">
        <v>7</v>
      </c>
      <c r="C399" s="102" t="s">
        <v>67</v>
      </c>
      <c r="D399" s="125" t="s">
        <v>442</v>
      </c>
      <c r="E399" s="151" t="s">
        <v>131</v>
      </c>
      <c r="F399" s="154"/>
      <c r="G399" s="130" t="s">
        <v>67</v>
      </c>
      <c r="H399" s="97">
        <v>2500000</v>
      </c>
      <c r="I399" s="103">
        <v>1131590.33</v>
      </c>
      <c r="J399" s="104">
        <v>1368409.67</v>
      </c>
      <c r="K399" s="119" t="str">
        <f aca="true" t="shared" si="8" ref="K399:K407">C399&amp;D399&amp;E399&amp;F399&amp;G399</f>
        <v>00013000000000000000</v>
      </c>
      <c r="L399" s="107" t="s">
        <v>441</v>
      </c>
    </row>
    <row r="400" spans="1:12" ht="22.5">
      <c r="A400" s="100" t="s">
        <v>443</v>
      </c>
      <c r="B400" s="101" t="s">
        <v>7</v>
      </c>
      <c r="C400" s="102" t="s">
        <v>67</v>
      </c>
      <c r="D400" s="125" t="s">
        <v>445</v>
      </c>
      <c r="E400" s="151" t="s">
        <v>131</v>
      </c>
      <c r="F400" s="154"/>
      <c r="G400" s="130" t="s">
        <v>67</v>
      </c>
      <c r="H400" s="97">
        <v>2500000</v>
      </c>
      <c r="I400" s="103">
        <v>1131590.33</v>
      </c>
      <c r="J400" s="104">
        <v>1368409.67</v>
      </c>
      <c r="K400" s="119" t="str">
        <f t="shared" si="8"/>
        <v>00013010000000000000</v>
      </c>
      <c r="L400" s="107" t="s">
        <v>444</v>
      </c>
    </row>
    <row r="401" spans="1:12" ht="12.75">
      <c r="A401" s="100" t="s">
        <v>446</v>
      </c>
      <c r="B401" s="101" t="s">
        <v>7</v>
      </c>
      <c r="C401" s="102" t="s">
        <v>67</v>
      </c>
      <c r="D401" s="125" t="s">
        <v>445</v>
      </c>
      <c r="E401" s="151" t="s">
        <v>131</v>
      </c>
      <c r="F401" s="154"/>
      <c r="G401" s="130" t="s">
        <v>9</v>
      </c>
      <c r="H401" s="97">
        <v>2500000</v>
      </c>
      <c r="I401" s="103">
        <v>1131590.33</v>
      </c>
      <c r="J401" s="104">
        <v>1368409.67</v>
      </c>
      <c r="K401" s="119" t="str">
        <f t="shared" si="8"/>
        <v>00013010000000000700</v>
      </c>
      <c r="L401" s="107" t="s">
        <v>447</v>
      </c>
    </row>
    <row r="402" spans="1:12" s="85" customFormat="1" ht="12.75">
      <c r="A402" s="80" t="s">
        <v>448</v>
      </c>
      <c r="B402" s="79" t="s">
        <v>7</v>
      </c>
      <c r="C402" s="122" t="s">
        <v>67</v>
      </c>
      <c r="D402" s="126" t="s">
        <v>445</v>
      </c>
      <c r="E402" s="148" t="s">
        <v>131</v>
      </c>
      <c r="F402" s="155"/>
      <c r="G402" s="123" t="s">
        <v>449</v>
      </c>
      <c r="H402" s="81">
        <v>2500000</v>
      </c>
      <c r="I402" s="82">
        <v>1131590.33</v>
      </c>
      <c r="J402" s="83">
        <f>MAX(H402-I402,0)</f>
        <v>1368409.67</v>
      </c>
      <c r="K402" s="119" t="str">
        <f t="shared" si="8"/>
        <v>00013010000000000730</v>
      </c>
      <c r="L402" s="84" t="str">
        <f>C402&amp;D402&amp;E402&amp;F402&amp;G402</f>
        <v>00013010000000000730</v>
      </c>
    </row>
    <row r="403" spans="1:12" ht="33.75">
      <c r="A403" s="100" t="s">
        <v>450</v>
      </c>
      <c r="B403" s="101" t="s">
        <v>7</v>
      </c>
      <c r="C403" s="102" t="s">
        <v>67</v>
      </c>
      <c r="D403" s="125" t="s">
        <v>452</v>
      </c>
      <c r="E403" s="151" t="s">
        <v>131</v>
      </c>
      <c r="F403" s="154"/>
      <c r="G403" s="130" t="s">
        <v>67</v>
      </c>
      <c r="H403" s="97">
        <v>19916800</v>
      </c>
      <c r="I403" s="103">
        <v>11497800</v>
      </c>
      <c r="J403" s="104">
        <v>8419000</v>
      </c>
      <c r="K403" s="119" t="str">
        <f t="shared" si="8"/>
        <v>00014000000000000000</v>
      </c>
      <c r="L403" s="107" t="s">
        <v>451</v>
      </c>
    </row>
    <row r="404" spans="1:12" ht="33.75">
      <c r="A404" s="100" t="s">
        <v>453</v>
      </c>
      <c r="B404" s="101" t="s">
        <v>7</v>
      </c>
      <c r="C404" s="102" t="s">
        <v>67</v>
      </c>
      <c r="D404" s="125" t="s">
        <v>455</v>
      </c>
      <c r="E404" s="151" t="s">
        <v>131</v>
      </c>
      <c r="F404" s="154"/>
      <c r="G404" s="130" t="s">
        <v>67</v>
      </c>
      <c r="H404" s="97">
        <v>19916800</v>
      </c>
      <c r="I404" s="103">
        <v>11497800</v>
      </c>
      <c r="J404" s="104">
        <v>8419000</v>
      </c>
      <c r="K404" s="119" t="str">
        <f t="shared" si="8"/>
        <v>00014010000000000000</v>
      </c>
      <c r="L404" s="107" t="s">
        <v>454</v>
      </c>
    </row>
    <row r="405" spans="1:12" ht="12.75">
      <c r="A405" s="100" t="s">
        <v>208</v>
      </c>
      <c r="B405" s="101" t="s">
        <v>7</v>
      </c>
      <c r="C405" s="102" t="s">
        <v>67</v>
      </c>
      <c r="D405" s="125" t="s">
        <v>455</v>
      </c>
      <c r="E405" s="151" t="s">
        <v>131</v>
      </c>
      <c r="F405" s="154"/>
      <c r="G405" s="130" t="s">
        <v>8</v>
      </c>
      <c r="H405" s="97">
        <v>19916800</v>
      </c>
      <c r="I405" s="103">
        <v>11497800</v>
      </c>
      <c r="J405" s="104">
        <v>8419000</v>
      </c>
      <c r="K405" s="119" t="str">
        <f t="shared" si="8"/>
        <v>00014010000000000500</v>
      </c>
      <c r="L405" s="107" t="s">
        <v>456</v>
      </c>
    </row>
    <row r="406" spans="1:12" ht="12.75">
      <c r="A406" s="100" t="s">
        <v>457</v>
      </c>
      <c r="B406" s="101" t="s">
        <v>7</v>
      </c>
      <c r="C406" s="102" t="s">
        <v>67</v>
      </c>
      <c r="D406" s="125" t="s">
        <v>455</v>
      </c>
      <c r="E406" s="151" t="s">
        <v>131</v>
      </c>
      <c r="F406" s="154"/>
      <c r="G406" s="130" t="s">
        <v>459</v>
      </c>
      <c r="H406" s="97">
        <v>19916800</v>
      </c>
      <c r="I406" s="103">
        <v>11497800</v>
      </c>
      <c r="J406" s="104">
        <v>8419000</v>
      </c>
      <c r="K406" s="119" t="str">
        <f t="shared" si="8"/>
        <v>00014010000000000510</v>
      </c>
      <c r="L406" s="107" t="s">
        <v>458</v>
      </c>
    </row>
    <row r="407" spans="1:12" s="85" customFormat="1" ht="12.75">
      <c r="A407" s="80" t="s">
        <v>460</v>
      </c>
      <c r="B407" s="79" t="s">
        <v>7</v>
      </c>
      <c r="C407" s="122" t="s">
        <v>67</v>
      </c>
      <c r="D407" s="126" t="s">
        <v>455</v>
      </c>
      <c r="E407" s="148" t="s">
        <v>131</v>
      </c>
      <c r="F407" s="155"/>
      <c r="G407" s="123" t="s">
        <v>461</v>
      </c>
      <c r="H407" s="81">
        <v>19916800</v>
      </c>
      <c r="I407" s="82">
        <v>11497800</v>
      </c>
      <c r="J407" s="83">
        <f>MAX(H407-I407,0)</f>
        <v>8419000</v>
      </c>
      <c r="K407" s="119" t="str">
        <f t="shared" si="8"/>
        <v>00014010000000000511</v>
      </c>
      <c r="L407" s="84" t="str">
        <f>C407&amp;D407&amp;E407&amp;F407&amp;G407</f>
        <v>00014010000000000511</v>
      </c>
    </row>
    <row r="408" spans="1:11" ht="5.25" customHeight="1" hidden="1" thickBot="1">
      <c r="A408" s="18"/>
      <c r="B408" s="30"/>
      <c r="C408" s="31"/>
      <c r="D408" s="31"/>
      <c r="E408" s="31"/>
      <c r="F408" s="31"/>
      <c r="G408" s="31"/>
      <c r="H408" s="47"/>
      <c r="I408" s="48"/>
      <c r="J408" s="53"/>
      <c r="K408" s="116"/>
    </row>
    <row r="409" spans="1:11" ht="13.5" thickBot="1">
      <c r="A409" s="26"/>
      <c r="B409" s="26"/>
      <c r="C409" s="22"/>
      <c r="D409" s="22"/>
      <c r="E409" s="22"/>
      <c r="F409" s="22"/>
      <c r="G409" s="22"/>
      <c r="H409" s="46"/>
      <c r="I409" s="46"/>
      <c r="J409" s="46"/>
      <c r="K409" s="46"/>
    </row>
    <row r="410" spans="1:10" ht="28.5" customHeight="1" thickBot="1">
      <c r="A410" s="41" t="s">
        <v>18</v>
      </c>
      <c r="B410" s="42">
        <v>450</v>
      </c>
      <c r="C410" s="192" t="s">
        <v>17</v>
      </c>
      <c r="D410" s="193"/>
      <c r="E410" s="193"/>
      <c r="F410" s="193"/>
      <c r="G410" s="194"/>
      <c r="H410" s="54">
        <f>0-H418</f>
        <v>-7595661.83</v>
      </c>
      <c r="I410" s="54">
        <f>I15-I141</f>
        <v>7837652.81</v>
      </c>
      <c r="J410" s="93" t="s">
        <v>17</v>
      </c>
    </row>
    <row r="411" spans="1:10" ht="12.75">
      <c r="A411" s="26"/>
      <c r="B411" s="29"/>
      <c r="C411" s="22"/>
      <c r="D411" s="22"/>
      <c r="E411" s="22"/>
      <c r="F411" s="22"/>
      <c r="G411" s="22"/>
      <c r="H411" s="22"/>
      <c r="I411" s="22"/>
      <c r="J411" s="22"/>
    </row>
    <row r="412" spans="1:11" ht="15">
      <c r="A412" s="176" t="s">
        <v>31</v>
      </c>
      <c r="B412" s="176"/>
      <c r="C412" s="176"/>
      <c r="D412" s="176"/>
      <c r="E412" s="176"/>
      <c r="F412" s="176"/>
      <c r="G412" s="176"/>
      <c r="H412" s="176"/>
      <c r="I412" s="176"/>
      <c r="J412" s="176"/>
      <c r="K412" s="113"/>
    </row>
    <row r="413" spans="1:11" ht="12.75">
      <c r="A413" s="8"/>
      <c r="B413" s="25"/>
      <c r="C413" s="9"/>
      <c r="D413" s="9"/>
      <c r="E413" s="9"/>
      <c r="F413" s="9"/>
      <c r="G413" s="9"/>
      <c r="H413" s="10"/>
      <c r="I413" s="10"/>
      <c r="J413" s="40" t="s">
        <v>27</v>
      </c>
      <c r="K413" s="40"/>
    </row>
    <row r="414" spans="1:11" ht="16.5" customHeight="1">
      <c r="A414" s="164" t="s">
        <v>38</v>
      </c>
      <c r="B414" s="164" t="s">
        <v>39</v>
      </c>
      <c r="C414" s="177" t="s">
        <v>44</v>
      </c>
      <c r="D414" s="178"/>
      <c r="E414" s="178"/>
      <c r="F414" s="178"/>
      <c r="G414" s="179"/>
      <c r="H414" s="164" t="s">
        <v>41</v>
      </c>
      <c r="I414" s="164" t="s">
        <v>23</v>
      </c>
      <c r="J414" s="164" t="s">
        <v>42</v>
      </c>
      <c r="K414" s="114"/>
    </row>
    <row r="415" spans="1:11" ht="16.5" customHeight="1">
      <c r="A415" s="165"/>
      <c r="B415" s="165"/>
      <c r="C415" s="180"/>
      <c r="D415" s="181"/>
      <c r="E415" s="181"/>
      <c r="F415" s="181"/>
      <c r="G415" s="182"/>
      <c r="H415" s="165"/>
      <c r="I415" s="165"/>
      <c r="J415" s="165"/>
      <c r="K415" s="114"/>
    </row>
    <row r="416" spans="1:11" ht="16.5" customHeight="1">
      <c r="A416" s="166"/>
      <c r="B416" s="166"/>
      <c r="C416" s="183"/>
      <c r="D416" s="184"/>
      <c r="E416" s="184"/>
      <c r="F416" s="184"/>
      <c r="G416" s="185"/>
      <c r="H416" s="166"/>
      <c r="I416" s="166"/>
      <c r="J416" s="166"/>
      <c r="K416" s="114"/>
    </row>
    <row r="417" spans="1:11" ht="13.5" thickBot="1">
      <c r="A417" s="70">
        <v>1</v>
      </c>
      <c r="B417" s="12">
        <v>2</v>
      </c>
      <c r="C417" s="173">
        <v>3</v>
      </c>
      <c r="D417" s="174"/>
      <c r="E417" s="174"/>
      <c r="F417" s="174"/>
      <c r="G417" s="175"/>
      <c r="H417" s="13" t="s">
        <v>2</v>
      </c>
      <c r="I417" s="13" t="s">
        <v>25</v>
      </c>
      <c r="J417" s="13" t="s">
        <v>26</v>
      </c>
      <c r="K417" s="115"/>
    </row>
    <row r="418" spans="1:10" ht="12.75" customHeight="1">
      <c r="A418" s="74" t="s">
        <v>32</v>
      </c>
      <c r="B418" s="38" t="s">
        <v>8</v>
      </c>
      <c r="C418" s="186" t="s">
        <v>17</v>
      </c>
      <c r="D418" s="187"/>
      <c r="E418" s="187"/>
      <c r="F418" s="187"/>
      <c r="G418" s="188"/>
      <c r="H418" s="66">
        <f>H420+H438+H443</f>
        <v>7595661.83</v>
      </c>
      <c r="I418" s="66">
        <f>I420+I438+I443</f>
        <v>-7837652.81</v>
      </c>
      <c r="J418" s="129">
        <f>J420+J438+J443</f>
        <v>49582314.64</v>
      </c>
    </row>
    <row r="419" spans="1:10" ht="12.75" customHeight="1">
      <c r="A419" s="75" t="s">
        <v>11</v>
      </c>
      <c r="B419" s="39"/>
      <c r="C419" s="204"/>
      <c r="D419" s="205"/>
      <c r="E419" s="205"/>
      <c r="F419" s="205"/>
      <c r="G419" s="206"/>
      <c r="H419" s="43"/>
      <c r="I419" s="44"/>
      <c r="J419" s="45"/>
    </row>
    <row r="420" spans="1:10" ht="12.75" customHeight="1">
      <c r="A420" s="74" t="s">
        <v>33</v>
      </c>
      <c r="B420" s="49" t="s">
        <v>12</v>
      </c>
      <c r="C420" s="156" t="s">
        <v>17</v>
      </c>
      <c r="D420" s="157"/>
      <c r="E420" s="157"/>
      <c r="F420" s="157"/>
      <c r="G420" s="158"/>
      <c r="H420" s="52">
        <v>5500000</v>
      </c>
      <c r="I420" s="52">
        <v>0</v>
      </c>
      <c r="J420" s="90">
        <v>39649000</v>
      </c>
    </row>
    <row r="421" spans="1:10" ht="12.75" customHeight="1">
      <c r="A421" s="75" t="s">
        <v>10</v>
      </c>
      <c r="B421" s="50"/>
      <c r="C421" s="196"/>
      <c r="D421" s="197"/>
      <c r="E421" s="197"/>
      <c r="F421" s="197"/>
      <c r="G421" s="198"/>
      <c r="H421" s="62"/>
      <c r="I421" s="63"/>
      <c r="J421" s="64"/>
    </row>
    <row r="422" spans="1:12" ht="22.5">
      <c r="A422" s="100" t="s">
        <v>89</v>
      </c>
      <c r="B422" s="101" t="s">
        <v>12</v>
      </c>
      <c r="C422" s="108" t="s">
        <v>67</v>
      </c>
      <c r="D422" s="159" t="s">
        <v>90</v>
      </c>
      <c r="E422" s="160"/>
      <c r="F422" s="160"/>
      <c r="G422" s="161"/>
      <c r="H422" s="97">
        <v>5500000</v>
      </c>
      <c r="I422" s="103">
        <v>0</v>
      </c>
      <c r="J422" s="104">
        <v>39649000</v>
      </c>
      <c r="K422" s="116" t="str">
        <f aca="true" t="shared" si="9" ref="K422:K436">C422&amp;D422&amp;G422</f>
        <v>00001000000000000000</v>
      </c>
      <c r="L422" s="107" t="s">
        <v>91</v>
      </c>
    </row>
    <row r="423" spans="1:12" ht="22.5">
      <c r="A423" s="100" t="s">
        <v>92</v>
      </c>
      <c r="B423" s="101" t="s">
        <v>12</v>
      </c>
      <c r="C423" s="108" t="s">
        <v>67</v>
      </c>
      <c r="D423" s="159" t="s">
        <v>93</v>
      </c>
      <c r="E423" s="160"/>
      <c r="F423" s="160"/>
      <c r="G423" s="161"/>
      <c r="H423" s="97">
        <v>13729000</v>
      </c>
      <c r="I423" s="103">
        <v>0</v>
      </c>
      <c r="J423" s="104">
        <v>30529000</v>
      </c>
      <c r="K423" s="116" t="str">
        <f t="shared" si="9"/>
        <v>00001020000000000000</v>
      </c>
      <c r="L423" s="107" t="s">
        <v>94</v>
      </c>
    </row>
    <row r="424" spans="1:12" ht="22.5">
      <c r="A424" s="100" t="s">
        <v>95</v>
      </c>
      <c r="B424" s="101" t="s">
        <v>12</v>
      </c>
      <c r="C424" s="108" t="s">
        <v>67</v>
      </c>
      <c r="D424" s="159" t="s">
        <v>96</v>
      </c>
      <c r="E424" s="160"/>
      <c r="F424" s="160"/>
      <c r="G424" s="161"/>
      <c r="H424" s="97">
        <v>30529000</v>
      </c>
      <c r="I424" s="103">
        <v>0</v>
      </c>
      <c r="J424" s="104">
        <v>30529000</v>
      </c>
      <c r="K424" s="116" t="str">
        <f t="shared" si="9"/>
        <v>00001020000000000700</v>
      </c>
      <c r="L424" s="107" t="s">
        <v>97</v>
      </c>
    </row>
    <row r="425" spans="1:12" ht="22.5">
      <c r="A425" s="100" t="s">
        <v>98</v>
      </c>
      <c r="B425" s="101" t="s">
        <v>12</v>
      </c>
      <c r="C425" s="108" t="s">
        <v>67</v>
      </c>
      <c r="D425" s="159" t="s">
        <v>99</v>
      </c>
      <c r="E425" s="160"/>
      <c r="F425" s="160"/>
      <c r="G425" s="161"/>
      <c r="H425" s="97">
        <v>-16800000</v>
      </c>
      <c r="I425" s="103">
        <v>0</v>
      </c>
      <c r="J425" s="104">
        <v>0</v>
      </c>
      <c r="K425" s="116" t="str">
        <f t="shared" si="9"/>
        <v>00001020000000000800</v>
      </c>
      <c r="L425" s="107" t="s">
        <v>100</v>
      </c>
    </row>
    <row r="426" spans="1:12" s="85" customFormat="1" ht="33.75">
      <c r="A426" s="78" t="s">
        <v>101</v>
      </c>
      <c r="B426" s="79" t="s">
        <v>12</v>
      </c>
      <c r="C426" s="122" t="s">
        <v>67</v>
      </c>
      <c r="D426" s="148" t="s">
        <v>102</v>
      </c>
      <c r="E426" s="149"/>
      <c r="F426" s="149"/>
      <c r="G426" s="150"/>
      <c r="H426" s="81">
        <v>30529000</v>
      </c>
      <c r="I426" s="82">
        <v>0</v>
      </c>
      <c r="J426" s="83">
        <f>MAX(H426-I426,0)</f>
        <v>30529000</v>
      </c>
      <c r="K426" s="117" t="str">
        <f t="shared" si="9"/>
        <v>00001020000050000710</v>
      </c>
      <c r="L426" s="84" t="str">
        <f>C426&amp;D426&amp;G426</f>
        <v>00001020000050000710</v>
      </c>
    </row>
    <row r="427" spans="1:12" s="85" customFormat="1" ht="33.75">
      <c r="A427" s="78" t="s">
        <v>103</v>
      </c>
      <c r="B427" s="79" t="s">
        <v>12</v>
      </c>
      <c r="C427" s="122" t="s">
        <v>67</v>
      </c>
      <c r="D427" s="148" t="s">
        <v>104</v>
      </c>
      <c r="E427" s="149"/>
      <c r="F427" s="149"/>
      <c r="G427" s="150"/>
      <c r="H427" s="81">
        <v>-16800000</v>
      </c>
      <c r="I427" s="82">
        <v>0</v>
      </c>
      <c r="J427" s="83">
        <f>MAX(H427-I427,0)</f>
        <v>0</v>
      </c>
      <c r="K427" s="117" t="str">
        <f t="shared" si="9"/>
        <v>00001020000050000810</v>
      </c>
      <c r="L427" s="84" t="str">
        <f>C427&amp;D427&amp;G427</f>
        <v>00001020000050000810</v>
      </c>
    </row>
    <row r="428" spans="1:12" ht="22.5">
      <c r="A428" s="100" t="s">
        <v>105</v>
      </c>
      <c r="B428" s="101" t="s">
        <v>12</v>
      </c>
      <c r="C428" s="108" t="s">
        <v>67</v>
      </c>
      <c r="D428" s="159" t="s">
        <v>106</v>
      </c>
      <c r="E428" s="160"/>
      <c r="F428" s="160"/>
      <c r="G428" s="161"/>
      <c r="H428" s="97">
        <v>-17349000</v>
      </c>
      <c r="I428" s="103">
        <v>0</v>
      </c>
      <c r="J428" s="104">
        <v>0</v>
      </c>
      <c r="K428" s="116" t="str">
        <f t="shared" si="9"/>
        <v>00001030000000000000</v>
      </c>
      <c r="L428" s="107" t="s">
        <v>107</v>
      </c>
    </row>
    <row r="429" spans="1:12" ht="33.75">
      <c r="A429" s="100" t="s">
        <v>108</v>
      </c>
      <c r="B429" s="101" t="s">
        <v>12</v>
      </c>
      <c r="C429" s="108" t="s">
        <v>67</v>
      </c>
      <c r="D429" s="159" t="s">
        <v>109</v>
      </c>
      <c r="E429" s="160"/>
      <c r="F429" s="160"/>
      <c r="G429" s="161"/>
      <c r="H429" s="97">
        <v>-17349000</v>
      </c>
      <c r="I429" s="103">
        <v>0</v>
      </c>
      <c r="J429" s="104">
        <v>0</v>
      </c>
      <c r="K429" s="116" t="str">
        <f t="shared" si="9"/>
        <v>00001030100000000000</v>
      </c>
      <c r="L429" s="107" t="s">
        <v>110</v>
      </c>
    </row>
    <row r="430" spans="1:12" ht="33.75">
      <c r="A430" s="100" t="s">
        <v>111</v>
      </c>
      <c r="B430" s="101" t="s">
        <v>12</v>
      </c>
      <c r="C430" s="108" t="s">
        <v>67</v>
      </c>
      <c r="D430" s="159" t="s">
        <v>112</v>
      </c>
      <c r="E430" s="160"/>
      <c r="F430" s="160"/>
      <c r="G430" s="161"/>
      <c r="H430" s="97">
        <v>-17349000</v>
      </c>
      <c r="I430" s="103">
        <v>0</v>
      </c>
      <c r="J430" s="104">
        <v>0</v>
      </c>
      <c r="K430" s="116" t="str">
        <f t="shared" si="9"/>
        <v>00001030100000000800</v>
      </c>
      <c r="L430" s="107" t="s">
        <v>113</v>
      </c>
    </row>
    <row r="431" spans="1:12" s="85" customFormat="1" ht="33.75">
      <c r="A431" s="78" t="s">
        <v>114</v>
      </c>
      <c r="B431" s="79" t="s">
        <v>12</v>
      </c>
      <c r="C431" s="122" t="s">
        <v>67</v>
      </c>
      <c r="D431" s="148" t="s">
        <v>115</v>
      </c>
      <c r="E431" s="149"/>
      <c r="F431" s="149"/>
      <c r="G431" s="150"/>
      <c r="H431" s="81">
        <v>-17349000</v>
      </c>
      <c r="I431" s="82">
        <v>0</v>
      </c>
      <c r="J431" s="83">
        <f>MAX(H431-I431,0)</f>
        <v>0</v>
      </c>
      <c r="K431" s="117" t="str">
        <f t="shared" si="9"/>
        <v>00001030100050000810</v>
      </c>
      <c r="L431" s="84" t="str">
        <f>C431&amp;D431&amp;G431</f>
        <v>00001030100050000810</v>
      </c>
    </row>
    <row r="432" spans="1:12" ht="22.5">
      <c r="A432" s="100" t="s">
        <v>116</v>
      </c>
      <c r="B432" s="101" t="s">
        <v>12</v>
      </c>
      <c r="C432" s="108" t="s">
        <v>67</v>
      </c>
      <c r="D432" s="159" t="s">
        <v>117</v>
      </c>
      <c r="E432" s="160"/>
      <c r="F432" s="160"/>
      <c r="G432" s="161"/>
      <c r="H432" s="97">
        <v>9120000</v>
      </c>
      <c r="I432" s="103">
        <v>0</v>
      </c>
      <c r="J432" s="104">
        <v>9120000</v>
      </c>
      <c r="K432" s="116" t="str">
        <f t="shared" si="9"/>
        <v>00001060000000000000</v>
      </c>
      <c r="L432" s="107" t="s">
        <v>118</v>
      </c>
    </row>
    <row r="433" spans="1:12" ht="22.5">
      <c r="A433" s="100" t="s">
        <v>119</v>
      </c>
      <c r="B433" s="101" t="s">
        <v>12</v>
      </c>
      <c r="C433" s="108" t="s">
        <v>67</v>
      </c>
      <c r="D433" s="159" t="s">
        <v>120</v>
      </c>
      <c r="E433" s="160"/>
      <c r="F433" s="160"/>
      <c r="G433" s="161"/>
      <c r="H433" s="97">
        <v>9120000</v>
      </c>
      <c r="I433" s="103">
        <v>0</v>
      </c>
      <c r="J433" s="104">
        <v>9120000</v>
      </c>
      <c r="K433" s="116" t="str">
        <f t="shared" si="9"/>
        <v>00001060500000000000</v>
      </c>
      <c r="L433" s="107" t="s">
        <v>121</v>
      </c>
    </row>
    <row r="434" spans="1:12" ht="22.5">
      <c r="A434" s="100" t="s">
        <v>122</v>
      </c>
      <c r="B434" s="101" t="s">
        <v>12</v>
      </c>
      <c r="C434" s="108" t="s">
        <v>67</v>
      </c>
      <c r="D434" s="159" t="s">
        <v>123</v>
      </c>
      <c r="E434" s="160"/>
      <c r="F434" s="160"/>
      <c r="G434" s="161"/>
      <c r="H434" s="97">
        <v>9120000</v>
      </c>
      <c r="I434" s="103">
        <v>0</v>
      </c>
      <c r="J434" s="104">
        <v>9120000</v>
      </c>
      <c r="K434" s="116" t="str">
        <f t="shared" si="9"/>
        <v>00001060500000000600</v>
      </c>
      <c r="L434" s="107" t="s">
        <v>124</v>
      </c>
    </row>
    <row r="435" spans="1:12" ht="33.75">
      <c r="A435" s="100" t="s">
        <v>125</v>
      </c>
      <c r="B435" s="101" t="s">
        <v>12</v>
      </c>
      <c r="C435" s="108" t="s">
        <v>67</v>
      </c>
      <c r="D435" s="159" t="s">
        <v>126</v>
      </c>
      <c r="E435" s="160"/>
      <c r="F435" s="160"/>
      <c r="G435" s="161"/>
      <c r="H435" s="97">
        <v>9120000</v>
      </c>
      <c r="I435" s="103">
        <v>0</v>
      </c>
      <c r="J435" s="104">
        <v>9120000</v>
      </c>
      <c r="K435" s="116" t="str">
        <f t="shared" si="9"/>
        <v>00001060502000000600</v>
      </c>
      <c r="L435" s="107" t="s">
        <v>127</v>
      </c>
    </row>
    <row r="436" spans="1:12" s="85" customFormat="1" ht="45">
      <c r="A436" s="78" t="s">
        <v>128</v>
      </c>
      <c r="B436" s="79" t="s">
        <v>12</v>
      </c>
      <c r="C436" s="122" t="s">
        <v>67</v>
      </c>
      <c r="D436" s="148" t="s">
        <v>129</v>
      </c>
      <c r="E436" s="149"/>
      <c r="F436" s="149"/>
      <c r="G436" s="150"/>
      <c r="H436" s="81">
        <v>9120000</v>
      </c>
      <c r="I436" s="82">
        <v>0</v>
      </c>
      <c r="J436" s="83">
        <f>MAX(H436-I436,0)</f>
        <v>9120000</v>
      </c>
      <c r="K436" s="117" t="str">
        <f t="shared" si="9"/>
        <v>00001060502050000640</v>
      </c>
      <c r="L436" s="84" t="str">
        <f>C436&amp;D436&amp;G436</f>
        <v>00001060502050000640</v>
      </c>
    </row>
    <row r="437" spans="1:11" ht="12.75" customHeight="1" hidden="1">
      <c r="A437" s="76"/>
      <c r="B437" s="17"/>
      <c r="C437" s="14"/>
      <c r="D437" s="14"/>
      <c r="E437" s="14"/>
      <c r="F437" s="14"/>
      <c r="G437" s="14"/>
      <c r="H437" s="34"/>
      <c r="I437" s="35"/>
      <c r="J437" s="55"/>
      <c r="K437" s="118"/>
    </row>
    <row r="438" spans="1:10" ht="12.75" customHeight="1">
      <c r="A438" s="74" t="s">
        <v>34</v>
      </c>
      <c r="B438" s="50" t="s">
        <v>13</v>
      </c>
      <c r="C438" s="196" t="s">
        <v>17</v>
      </c>
      <c r="D438" s="197"/>
      <c r="E438" s="197"/>
      <c r="F438" s="197"/>
      <c r="G438" s="198"/>
      <c r="H438" s="52">
        <v>0</v>
      </c>
      <c r="I438" s="52">
        <v>0</v>
      </c>
      <c r="J438" s="91">
        <v>0</v>
      </c>
    </row>
    <row r="439" spans="1:10" ht="12.75" customHeight="1">
      <c r="A439" s="75" t="s">
        <v>10</v>
      </c>
      <c r="B439" s="50"/>
      <c r="C439" s="196"/>
      <c r="D439" s="197"/>
      <c r="E439" s="197"/>
      <c r="F439" s="197"/>
      <c r="G439" s="198"/>
      <c r="H439" s="62"/>
      <c r="I439" s="63"/>
      <c r="J439" s="64"/>
    </row>
    <row r="440" spans="1:12" ht="12.75" customHeight="1" hidden="1">
      <c r="A440" s="132"/>
      <c r="B440" s="133" t="s">
        <v>13</v>
      </c>
      <c r="C440" s="134"/>
      <c r="D440" s="207"/>
      <c r="E440" s="208"/>
      <c r="F440" s="208"/>
      <c r="G440" s="209"/>
      <c r="H440" s="135"/>
      <c r="I440" s="136"/>
      <c r="J440" s="137"/>
      <c r="K440" s="138">
        <f>C440&amp;D440&amp;G440</f>
      </c>
      <c r="L440" s="139"/>
    </row>
    <row r="441" spans="1:12" s="85" customFormat="1" ht="12.75">
      <c r="A441" s="140"/>
      <c r="B441" s="141" t="s">
        <v>13</v>
      </c>
      <c r="C441" s="142"/>
      <c r="D441" s="210"/>
      <c r="E441" s="210"/>
      <c r="F441" s="210"/>
      <c r="G441" s="211"/>
      <c r="H441" s="143"/>
      <c r="I441" s="144"/>
      <c r="J441" s="145">
        <f>MAX(H441-I441,0)</f>
        <v>0</v>
      </c>
      <c r="K441" s="146">
        <f>C441&amp;D441&amp;G441</f>
      </c>
      <c r="L441" s="147">
        <f>C441&amp;D441&amp;G441</f>
      </c>
    </row>
    <row r="442" spans="1:11" ht="12.75" customHeight="1" hidden="1">
      <c r="A442" s="76"/>
      <c r="B442" s="16"/>
      <c r="C442" s="14"/>
      <c r="D442" s="14"/>
      <c r="E442" s="14"/>
      <c r="F442" s="14"/>
      <c r="G442" s="14"/>
      <c r="H442" s="34"/>
      <c r="I442" s="35"/>
      <c r="J442" s="55"/>
      <c r="K442" s="118"/>
    </row>
    <row r="443" spans="1:10" ht="12.75" customHeight="1">
      <c r="A443" s="74" t="s">
        <v>16</v>
      </c>
      <c r="B443" s="50" t="s">
        <v>9</v>
      </c>
      <c r="C443" s="201" t="s">
        <v>52</v>
      </c>
      <c r="D443" s="202"/>
      <c r="E443" s="202"/>
      <c r="F443" s="202"/>
      <c r="G443" s="203"/>
      <c r="H443" s="52">
        <v>2095661.83</v>
      </c>
      <c r="I443" s="52">
        <v>-7837652.81</v>
      </c>
      <c r="J443" s="92">
        <f>IF(AND(H443&lt;&gt;0,H443&lt;&gt;""),MAX(H443-I443,0),0)</f>
        <v>9933314.64</v>
      </c>
    </row>
    <row r="444" spans="1:10" ht="22.5">
      <c r="A444" s="74" t="s">
        <v>53</v>
      </c>
      <c r="B444" s="50" t="s">
        <v>9</v>
      </c>
      <c r="C444" s="201" t="s">
        <v>54</v>
      </c>
      <c r="D444" s="202"/>
      <c r="E444" s="202"/>
      <c r="F444" s="202"/>
      <c r="G444" s="203"/>
      <c r="H444" s="52">
        <v>2095661.83</v>
      </c>
      <c r="I444" s="52">
        <v>-7837652.81</v>
      </c>
      <c r="J444" s="92">
        <f>IF(AND(H444&lt;&gt;0,H444&lt;&gt;""),MAX(H444-I444,0),0)</f>
        <v>9933314.64</v>
      </c>
    </row>
    <row r="445" spans="1:10" ht="35.25" customHeight="1">
      <c r="A445" s="74" t="s">
        <v>56</v>
      </c>
      <c r="B445" s="50" t="s">
        <v>9</v>
      </c>
      <c r="C445" s="201" t="s">
        <v>55</v>
      </c>
      <c r="D445" s="202"/>
      <c r="E445" s="202"/>
      <c r="F445" s="202"/>
      <c r="G445" s="203"/>
      <c r="H445" s="52">
        <v>0</v>
      </c>
      <c r="I445" s="52">
        <v>0</v>
      </c>
      <c r="J445" s="92">
        <f>IF(AND(H445&lt;&gt;0,H445&lt;&gt;""),MAX(H445-I445,0),0)</f>
        <v>0</v>
      </c>
    </row>
    <row r="446" spans="1:12" ht="12.75">
      <c r="A446" s="109" t="s">
        <v>79</v>
      </c>
      <c r="B446" s="110" t="s">
        <v>14</v>
      </c>
      <c r="C446" s="108" t="s">
        <v>67</v>
      </c>
      <c r="D446" s="159" t="s">
        <v>78</v>
      </c>
      <c r="E446" s="160"/>
      <c r="F446" s="160"/>
      <c r="G446" s="161"/>
      <c r="H446" s="97">
        <v>-558986440</v>
      </c>
      <c r="I446" s="97">
        <v>-321309316.61</v>
      </c>
      <c r="J446" s="112" t="s">
        <v>57</v>
      </c>
      <c r="K446" s="107" t="str">
        <f aca="true" t="shared" si="10" ref="K446:K453">C446&amp;D446&amp;G446</f>
        <v>00001050000000000500</v>
      </c>
      <c r="L446" s="107" t="s">
        <v>80</v>
      </c>
    </row>
    <row r="447" spans="1:12" ht="12.75">
      <c r="A447" s="109" t="s">
        <v>82</v>
      </c>
      <c r="B447" s="110" t="s">
        <v>14</v>
      </c>
      <c r="C447" s="108" t="s">
        <v>67</v>
      </c>
      <c r="D447" s="159" t="s">
        <v>81</v>
      </c>
      <c r="E447" s="160"/>
      <c r="F447" s="160"/>
      <c r="G447" s="161"/>
      <c r="H447" s="97">
        <v>-558986440</v>
      </c>
      <c r="I447" s="97">
        <v>-321309316.61</v>
      </c>
      <c r="J447" s="112" t="s">
        <v>57</v>
      </c>
      <c r="K447" s="107" t="str">
        <f t="shared" si="10"/>
        <v>00001050200000000500</v>
      </c>
      <c r="L447" s="107" t="s">
        <v>83</v>
      </c>
    </row>
    <row r="448" spans="1:12" ht="22.5">
      <c r="A448" s="109" t="s">
        <v>85</v>
      </c>
      <c r="B448" s="110" t="s">
        <v>14</v>
      </c>
      <c r="C448" s="108" t="s">
        <v>67</v>
      </c>
      <c r="D448" s="159" t="s">
        <v>84</v>
      </c>
      <c r="E448" s="160"/>
      <c r="F448" s="160"/>
      <c r="G448" s="161"/>
      <c r="H448" s="97">
        <v>-558986440</v>
      </c>
      <c r="I448" s="97">
        <v>-321309316.61</v>
      </c>
      <c r="J448" s="112" t="s">
        <v>57</v>
      </c>
      <c r="K448" s="107" t="str">
        <f t="shared" si="10"/>
        <v>00001050201000000510</v>
      </c>
      <c r="L448" s="107" t="s">
        <v>86</v>
      </c>
    </row>
    <row r="449" spans="1:12" ht="22.5">
      <c r="A449" s="95" t="s">
        <v>88</v>
      </c>
      <c r="B449" s="111" t="s">
        <v>14</v>
      </c>
      <c r="C449" s="124" t="s">
        <v>67</v>
      </c>
      <c r="D449" s="162" t="s">
        <v>87</v>
      </c>
      <c r="E449" s="162"/>
      <c r="F449" s="162"/>
      <c r="G449" s="163"/>
      <c r="H449" s="77">
        <v>-558986440</v>
      </c>
      <c r="I449" s="77">
        <v>-321309316.61</v>
      </c>
      <c r="J449" s="65" t="s">
        <v>17</v>
      </c>
      <c r="K449" s="107" t="str">
        <f t="shared" si="10"/>
        <v>00001050201050000510</v>
      </c>
      <c r="L449" s="4" t="str">
        <f>C449&amp;D449&amp;G449</f>
        <v>00001050201050000510</v>
      </c>
    </row>
    <row r="450" spans="1:12" ht="12.75">
      <c r="A450" s="109" t="s">
        <v>66</v>
      </c>
      <c r="B450" s="110" t="s">
        <v>15</v>
      </c>
      <c r="C450" s="108" t="s">
        <v>67</v>
      </c>
      <c r="D450" s="159" t="s">
        <v>68</v>
      </c>
      <c r="E450" s="160"/>
      <c r="F450" s="160"/>
      <c r="G450" s="161"/>
      <c r="H450" s="97">
        <v>561082101.83</v>
      </c>
      <c r="I450" s="97">
        <v>313471663.8</v>
      </c>
      <c r="J450" s="112" t="s">
        <v>57</v>
      </c>
      <c r="K450" s="107" t="str">
        <f t="shared" si="10"/>
        <v>00001050000000000600</v>
      </c>
      <c r="L450" s="107" t="s">
        <v>69</v>
      </c>
    </row>
    <row r="451" spans="1:12" ht="12.75">
      <c r="A451" s="109" t="s">
        <v>70</v>
      </c>
      <c r="B451" s="110" t="s">
        <v>15</v>
      </c>
      <c r="C451" s="108" t="s">
        <v>67</v>
      </c>
      <c r="D451" s="159" t="s">
        <v>71</v>
      </c>
      <c r="E451" s="160"/>
      <c r="F451" s="160"/>
      <c r="G451" s="161"/>
      <c r="H451" s="97">
        <v>561082101.83</v>
      </c>
      <c r="I451" s="97">
        <v>313471663.8</v>
      </c>
      <c r="J451" s="112" t="s">
        <v>57</v>
      </c>
      <c r="K451" s="107" t="str">
        <f t="shared" si="10"/>
        <v>00001050200000000600</v>
      </c>
      <c r="L451" s="107" t="s">
        <v>72</v>
      </c>
    </row>
    <row r="452" spans="1:12" ht="22.5">
      <c r="A452" s="109" t="s">
        <v>73</v>
      </c>
      <c r="B452" s="110" t="s">
        <v>15</v>
      </c>
      <c r="C452" s="108" t="s">
        <v>67</v>
      </c>
      <c r="D452" s="159" t="s">
        <v>74</v>
      </c>
      <c r="E452" s="160"/>
      <c r="F452" s="160"/>
      <c r="G452" s="161"/>
      <c r="H452" s="97">
        <v>561082101.83</v>
      </c>
      <c r="I452" s="97">
        <v>313471663.8</v>
      </c>
      <c r="J452" s="112" t="s">
        <v>57</v>
      </c>
      <c r="K452" s="107" t="str">
        <f t="shared" si="10"/>
        <v>00001050201000000610</v>
      </c>
      <c r="L452" s="107" t="s">
        <v>75</v>
      </c>
    </row>
    <row r="453" spans="1:12" ht="22.5">
      <c r="A453" s="96" t="s">
        <v>76</v>
      </c>
      <c r="B453" s="111" t="s">
        <v>15</v>
      </c>
      <c r="C453" s="124" t="s">
        <v>67</v>
      </c>
      <c r="D453" s="162" t="s">
        <v>77</v>
      </c>
      <c r="E453" s="162"/>
      <c r="F453" s="162"/>
      <c r="G453" s="163"/>
      <c r="H453" s="98">
        <v>561082101.83</v>
      </c>
      <c r="I453" s="98">
        <v>313471663.8</v>
      </c>
      <c r="J453" s="99" t="s">
        <v>17</v>
      </c>
      <c r="K453" s="106" t="str">
        <f t="shared" si="10"/>
        <v>00001050201050000610</v>
      </c>
      <c r="L453" s="4" t="str">
        <f>C453&amp;D453&amp;G453</f>
        <v>00001050201050000610</v>
      </c>
    </row>
    <row r="454" spans="1:11" ht="12.75">
      <c r="A454" s="26"/>
      <c r="B454" s="29"/>
      <c r="C454" s="22"/>
      <c r="D454" s="22"/>
      <c r="E454" s="22"/>
      <c r="F454" s="22"/>
      <c r="G454" s="22"/>
      <c r="H454" s="22"/>
      <c r="I454" s="22"/>
      <c r="J454" s="22"/>
      <c r="K454" s="22"/>
    </row>
    <row r="455" spans="1:12" ht="12.75">
      <c r="A455" s="26"/>
      <c r="B455" s="29"/>
      <c r="C455" s="22"/>
      <c r="D455" s="22"/>
      <c r="E455" s="22"/>
      <c r="F455" s="22"/>
      <c r="G455" s="22"/>
      <c r="H455" s="22"/>
      <c r="I455" s="22"/>
      <c r="J455" s="22"/>
      <c r="K455" s="94"/>
      <c r="L455" s="94"/>
    </row>
    <row r="456" spans="1:12" ht="21.75" customHeight="1">
      <c r="A456" s="24" t="s">
        <v>47</v>
      </c>
      <c r="B456" s="199" t="s">
        <v>751</v>
      </c>
      <c r="C456" s="199"/>
      <c r="D456" s="199"/>
      <c r="E456" s="29"/>
      <c r="F456" s="29"/>
      <c r="G456" s="22"/>
      <c r="H456" s="68" t="s">
        <v>49</v>
      </c>
      <c r="I456" s="67"/>
      <c r="J456" s="67"/>
      <c r="K456" s="94"/>
      <c r="L456" s="94"/>
    </row>
    <row r="457" spans="1:12" ht="12.75">
      <c r="A457" s="3" t="s">
        <v>45</v>
      </c>
      <c r="B457" s="195" t="s">
        <v>46</v>
      </c>
      <c r="C457" s="195"/>
      <c r="D457" s="195"/>
      <c r="E457" s="29"/>
      <c r="F457" s="29"/>
      <c r="G457" s="22"/>
      <c r="H457" s="22"/>
      <c r="I457" s="69" t="s">
        <v>50</v>
      </c>
      <c r="J457" s="29" t="s">
        <v>46</v>
      </c>
      <c r="K457" s="94"/>
      <c r="L457" s="94"/>
    </row>
    <row r="458" spans="1:12" ht="12.75">
      <c r="A458" s="3"/>
      <c r="B458" s="29"/>
      <c r="C458" s="22"/>
      <c r="D458" s="22"/>
      <c r="E458" s="22"/>
      <c r="F458" s="22"/>
      <c r="G458" s="22"/>
      <c r="H458" s="22"/>
      <c r="I458" s="22"/>
      <c r="J458" s="22"/>
      <c r="K458" s="94"/>
      <c r="L458" s="94"/>
    </row>
    <row r="459" spans="1:12" ht="21.75" customHeight="1">
      <c r="A459" s="3" t="s">
        <v>48</v>
      </c>
      <c r="B459" s="200" t="s">
        <v>752</v>
      </c>
      <c r="C459" s="200"/>
      <c r="D459" s="200"/>
      <c r="E459" s="121"/>
      <c r="F459" s="121"/>
      <c r="G459" s="22"/>
      <c r="H459" s="213"/>
      <c r="I459" s="213"/>
      <c r="J459" s="22"/>
      <c r="K459" s="94"/>
      <c r="L459" s="94"/>
    </row>
    <row r="460" spans="1:12" ht="12.75">
      <c r="A460" s="3" t="s">
        <v>45</v>
      </c>
      <c r="B460" s="195" t="s">
        <v>46</v>
      </c>
      <c r="C460" s="195"/>
      <c r="D460" s="195"/>
      <c r="E460" s="29"/>
      <c r="F460" s="29"/>
      <c r="G460" s="22"/>
      <c r="H460" s="22"/>
      <c r="I460" s="22"/>
      <c r="J460" s="22"/>
      <c r="K460" s="94"/>
      <c r="L460" s="94"/>
    </row>
    <row r="461" spans="1:12" ht="12.75">
      <c r="A461" s="212">
        <v>42955</v>
      </c>
      <c r="B461" s="29"/>
      <c r="C461" s="22"/>
      <c r="D461" s="22"/>
      <c r="E461" s="22"/>
      <c r="F461" s="22"/>
      <c r="G461" s="22"/>
      <c r="H461" s="22"/>
      <c r="I461" s="22"/>
      <c r="J461" s="22"/>
      <c r="K461" s="94"/>
      <c r="L461" s="94"/>
    </row>
    <row r="462" spans="1:12" ht="12.75">
      <c r="A462" s="3"/>
      <c r="B462" s="29"/>
      <c r="C462" s="22"/>
      <c r="D462" s="22"/>
      <c r="E462" s="22"/>
      <c r="F462" s="22"/>
      <c r="G462" s="22"/>
      <c r="H462" s="22"/>
      <c r="I462" s="22"/>
      <c r="J462" s="22"/>
      <c r="K462" s="94"/>
      <c r="L462" s="94"/>
    </row>
    <row r="463" spans="1:12" ht="12.75">
      <c r="A463" s="26"/>
      <c r="B463" s="29"/>
      <c r="C463" s="22"/>
      <c r="D463" s="22"/>
      <c r="E463" s="22"/>
      <c r="F463" s="22"/>
      <c r="G463" s="22"/>
      <c r="H463" s="22"/>
      <c r="I463" s="22"/>
      <c r="J463" s="22"/>
      <c r="K463" s="94"/>
      <c r="L463" s="94"/>
    </row>
    <row r="464" spans="11:12" ht="12.75">
      <c r="K464" s="94"/>
      <c r="L464" s="94"/>
    </row>
    <row r="465" spans="11:12" ht="12.75">
      <c r="K465" s="94"/>
      <c r="L465" s="94"/>
    </row>
    <row r="466" spans="11:12" ht="12.75">
      <c r="K466" s="94"/>
      <c r="L466" s="94"/>
    </row>
    <row r="467" spans="11:12" ht="12.75">
      <c r="K467" s="94"/>
      <c r="L467" s="94"/>
    </row>
    <row r="468" spans="11:12" ht="12.75">
      <c r="K468" s="94"/>
      <c r="L468" s="94"/>
    </row>
    <row r="469" spans="11:12" ht="12.75">
      <c r="K469" s="94"/>
      <c r="L469" s="94"/>
    </row>
  </sheetData>
  <sheetProtection/>
  <mergeCells count="453">
    <mergeCell ref="B457:D457"/>
    <mergeCell ref="C444:G444"/>
    <mergeCell ref="D446:G446"/>
    <mergeCell ref="D447:G447"/>
    <mergeCell ref="D440:G440"/>
    <mergeCell ref="D432:G432"/>
    <mergeCell ref="D441:G441"/>
    <mergeCell ref="D452:G452"/>
    <mergeCell ref="D453:G453"/>
    <mergeCell ref="D433:G433"/>
    <mergeCell ref="C445:G445"/>
    <mergeCell ref="H414:H416"/>
    <mergeCell ref="C414:G416"/>
    <mergeCell ref="C417:G417"/>
    <mergeCell ref="C418:G418"/>
    <mergeCell ref="C419:G419"/>
    <mergeCell ref="D431:G431"/>
    <mergeCell ref="D434:G434"/>
    <mergeCell ref="D435:G435"/>
    <mergeCell ref="D436:G436"/>
    <mergeCell ref="E143:F143"/>
    <mergeCell ref="I414:I416"/>
    <mergeCell ref="C410:G410"/>
    <mergeCell ref="B460:D460"/>
    <mergeCell ref="C421:G421"/>
    <mergeCell ref="C438:G438"/>
    <mergeCell ref="C439:G439"/>
    <mergeCell ref="B456:D456"/>
    <mergeCell ref="B459:D459"/>
    <mergeCell ref="C443:G443"/>
    <mergeCell ref="C142:G142"/>
    <mergeCell ref="H137:H139"/>
    <mergeCell ref="B137:B139"/>
    <mergeCell ref="A135:J135"/>
    <mergeCell ref="J137:J139"/>
    <mergeCell ref="I137:I139"/>
    <mergeCell ref="A137:A139"/>
    <mergeCell ref="C141:G141"/>
    <mergeCell ref="C137:G139"/>
    <mergeCell ref="I11:I13"/>
    <mergeCell ref="A11:A13"/>
    <mergeCell ref="C11:G13"/>
    <mergeCell ref="C15:G15"/>
    <mergeCell ref="C16:G16"/>
    <mergeCell ref="C140:G140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D428:G428"/>
    <mergeCell ref="D429:G429"/>
    <mergeCell ref="D430:G430"/>
    <mergeCell ref="A414:A416"/>
    <mergeCell ref="B414:B416"/>
    <mergeCell ref="J414:J416"/>
    <mergeCell ref="D450:G450"/>
    <mergeCell ref="D451:G451"/>
    <mergeCell ref="D448:G448"/>
    <mergeCell ref="D449:G449"/>
    <mergeCell ref="D422:G422"/>
    <mergeCell ref="D423:G423"/>
    <mergeCell ref="D424:G424"/>
    <mergeCell ref="D425:G425"/>
    <mergeCell ref="D426:G426"/>
    <mergeCell ref="D427:G427"/>
    <mergeCell ref="E144:F144"/>
    <mergeCell ref="E145:F145"/>
    <mergeCell ref="E146:F146"/>
    <mergeCell ref="E147:F147"/>
    <mergeCell ref="E148:F148"/>
    <mergeCell ref="C420:G420"/>
    <mergeCell ref="A412:J412"/>
    <mergeCell ref="E154:F154"/>
    <mergeCell ref="E155:F155"/>
    <mergeCell ref="E156:F156"/>
    <mergeCell ref="E157:F157"/>
    <mergeCell ref="E158:F158"/>
    <mergeCell ref="E149:F149"/>
    <mergeCell ref="E150:F150"/>
    <mergeCell ref="E151:F151"/>
    <mergeCell ref="E152:F152"/>
    <mergeCell ref="E153:F153"/>
    <mergeCell ref="E164:F164"/>
    <mergeCell ref="E165:F165"/>
    <mergeCell ref="E166:F166"/>
    <mergeCell ref="E167:F167"/>
    <mergeCell ref="E168:F168"/>
    <mergeCell ref="E159:F159"/>
    <mergeCell ref="E160:F160"/>
    <mergeCell ref="E161:F161"/>
    <mergeCell ref="E162:F162"/>
    <mergeCell ref="E163:F163"/>
    <mergeCell ref="E174:F174"/>
    <mergeCell ref="E175:F175"/>
    <mergeCell ref="E176:F176"/>
    <mergeCell ref="E177:F177"/>
    <mergeCell ref="E178:F178"/>
    <mergeCell ref="E169:F169"/>
    <mergeCell ref="E170:F170"/>
    <mergeCell ref="E171:F171"/>
    <mergeCell ref="E172:F172"/>
    <mergeCell ref="E173:F173"/>
    <mergeCell ref="E184:F184"/>
    <mergeCell ref="E185:F185"/>
    <mergeCell ref="E186:F186"/>
    <mergeCell ref="E187:F187"/>
    <mergeCell ref="E188:F188"/>
    <mergeCell ref="E179:F179"/>
    <mergeCell ref="E180:F180"/>
    <mergeCell ref="E181:F181"/>
    <mergeCell ref="E182:F182"/>
    <mergeCell ref="E183:F183"/>
    <mergeCell ref="E194:F194"/>
    <mergeCell ref="E195:F195"/>
    <mergeCell ref="E196:F196"/>
    <mergeCell ref="E197:F197"/>
    <mergeCell ref="E198:F198"/>
    <mergeCell ref="E189:F189"/>
    <mergeCell ref="E190:F190"/>
    <mergeCell ref="E191:F191"/>
    <mergeCell ref="E192:F192"/>
    <mergeCell ref="E193:F193"/>
    <mergeCell ref="E204:F204"/>
    <mergeCell ref="E205:F205"/>
    <mergeCell ref="E206:F206"/>
    <mergeCell ref="E207:F207"/>
    <mergeCell ref="E208:F208"/>
    <mergeCell ref="E199:F199"/>
    <mergeCell ref="E200:F200"/>
    <mergeCell ref="E201:F201"/>
    <mergeCell ref="E202:F202"/>
    <mergeCell ref="E203:F203"/>
    <mergeCell ref="E214:F214"/>
    <mergeCell ref="E215:F215"/>
    <mergeCell ref="E216:F216"/>
    <mergeCell ref="E217:F217"/>
    <mergeCell ref="E218:F218"/>
    <mergeCell ref="E209:F209"/>
    <mergeCell ref="E210:F210"/>
    <mergeCell ref="E211:F211"/>
    <mergeCell ref="E212:F212"/>
    <mergeCell ref="E213:F213"/>
    <mergeCell ref="E224:F224"/>
    <mergeCell ref="E225:F225"/>
    <mergeCell ref="E226:F226"/>
    <mergeCell ref="E227:F227"/>
    <mergeCell ref="E228:F228"/>
    <mergeCell ref="E219:F219"/>
    <mergeCell ref="E220:F220"/>
    <mergeCell ref="E221:F221"/>
    <mergeCell ref="E222:F222"/>
    <mergeCell ref="E223:F223"/>
    <mergeCell ref="E234:F234"/>
    <mergeCell ref="E235:F235"/>
    <mergeCell ref="E236:F236"/>
    <mergeCell ref="E237:F237"/>
    <mergeCell ref="E238:F238"/>
    <mergeCell ref="E229:F229"/>
    <mergeCell ref="E230:F230"/>
    <mergeCell ref="E231:F231"/>
    <mergeCell ref="E232:F232"/>
    <mergeCell ref="E233:F233"/>
    <mergeCell ref="E244:F244"/>
    <mergeCell ref="E245:F245"/>
    <mergeCell ref="E246:F246"/>
    <mergeCell ref="E247:F247"/>
    <mergeCell ref="E248:F248"/>
    <mergeCell ref="E239:F239"/>
    <mergeCell ref="E240:F240"/>
    <mergeCell ref="E241:F241"/>
    <mergeCell ref="E242:F242"/>
    <mergeCell ref="E243:F243"/>
    <mergeCell ref="E254:F254"/>
    <mergeCell ref="E255:F255"/>
    <mergeCell ref="E256:F256"/>
    <mergeCell ref="E257:F257"/>
    <mergeCell ref="E258:F258"/>
    <mergeCell ref="E249:F249"/>
    <mergeCell ref="E250:F250"/>
    <mergeCell ref="E251:F251"/>
    <mergeCell ref="E252:F252"/>
    <mergeCell ref="E253:F253"/>
    <mergeCell ref="E264:F264"/>
    <mergeCell ref="E265:F265"/>
    <mergeCell ref="E266:F266"/>
    <mergeCell ref="E267:F267"/>
    <mergeCell ref="E268:F268"/>
    <mergeCell ref="E259:F259"/>
    <mergeCell ref="E260:F260"/>
    <mergeCell ref="E261:F261"/>
    <mergeCell ref="E262:F262"/>
    <mergeCell ref="E263:F263"/>
    <mergeCell ref="E274:F274"/>
    <mergeCell ref="E275:F275"/>
    <mergeCell ref="E276:F276"/>
    <mergeCell ref="E277:F277"/>
    <mergeCell ref="E278:F278"/>
    <mergeCell ref="E269:F269"/>
    <mergeCell ref="E270:F270"/>
    <mergeCell ref="E271:F271"/>
    <mergeCell ref="E272:F272"/>
    <mergeCell ref="E273:F273"/>
    <mergeCell ref="E284:F284"/>
    <mergeCell ref="E285:F285"/>
    <mergeCell ref="E286:F286"/>
    <mergeCell ref="E287:F287"/>
    <mergeCell ref="E288:F288"/>
    <mergeCell ref="E279:F279"/>
    <mergeCell ref="E280:F280"/>
    <mergeCell ref="E281:F281"/>
    <mergeCell ref="E282:F282"/>
    <mergeCell ref="E283:F283"/>
    <mergeCell ref="E294:F294"/>
    <mergeCell ref="E295:F295"/>
    <mergeCell ref="E296:F296"/>
    <mergeCell ref="E297:F297"/>
    <mergeCell ref="E298:F298"/>
    <mergeCell ref="E289:F289"/>
    <mergeCell ref="E290:F290"/>
    <mergeCell ref="E291:F291"/>
    <mergeCell ref="E292:F292"/>
    <mergeCell ref="E293:F293"/>
    <mergeCell ref="E304:F304"/>
    <mergeCell ref="E305:F305"/>
    <mergeCell ref="E306:F306"/>
    <mergeCell ref="E307:F307"/>
    <mergeCell ref="E308:F308"/>
    <mergeCell ref="E299:F299"/>
    <mergeCell ref="E300:F300"/>
    <mergeCell ref="E301:F301"/>
    <mergeCell ref="E302:F302"/>
    <mergeCell ref="E303:F303"/>
    <mergeCell ref="E314:F314"/>
    <mergeCell ref="E315:F315"/>
    <mergeCell ref="E316:F316"/>
    <mergeCell ref="E317:F317"/>
    <mergeCell ref="E318:F318"/>
    <mergeCell ref="E309:F309"/>
    <mergeCell ref="E310:F310"/>
    <mergeCell ref="E311:F311"/>
    <mergeCell ref="E312:F312"/>
    <mergeCell ref="E313:F313"/>
    <mergeCell ref="E324:F324"/>
    <mergeCell ref="E325:F325"/>
    <mergeCell ref="E326:F326"/>
    <mergeCell ref="E327:F327"/>
    <mergeCell ref="E328:F328"/>
    <mergeCell ref="E319:F319"/>
    <mergeCell ref="E320:F320"/>
    <mergeCell ref="E321:F321"/>
    <mergeCell ref="E322:F322"/>
    <mergeCell ref="E323:F323"/>
    <mergeCell ref="E334:F334"/>
    <mergeCell ref="E335:F335"/>
    <mergeCell ref="E336:F336"/>
    <mergeCell ref="E337:F337"/>
    <mergeCell ref="E338:F338"/>
    <mergeCell ref="E329:F329"/>
    <mergeCell ref="E330:F330"/>
    <mergeCell ref="E331:F331"/>
    <mergeCell ref="E332:F332"/>
    <mergeCell ref="E333:F333"/>
    <mergeCell ref="E344:F344"/>
    <mergeCell ref="E345:F345"/>
    <mergeCell ref="E346:F346"/>
    <mergeCell ref="E347:F347"/>
    <mergeCell ref="E348:F348"/>
    <mergeCell ref="E339:F339"/>
    <mergeCell ref="E340:F340"/>
    <mergeCell ref="E341:F341"/>
    <mergeCell ref="E342:F342"/>
    <mergeCell ref="E343:F343"/>
    <mergeCell ref="E354:F354"/>
    <mergeCell ref="E355:F355"/>
    <mergeCell ref="E356:F356"/>
    <mergeCell ref="E357:F357"/>
    <mergeCell ref="E358:F358"/>
    <mergeCell ref="E349:F349"/>
    <mergeCell ref="E350:F350"/>
    <mergeCell ref="E351:F351"/>
    <mergeCell ref="E352:F352"/>
    <mergeCell ref="E353:F353"/>
    <mergeCell ref="E364:F364"/>
    <mergeCell ref="E365:F365"/>
    <mergeCell ref="E366:F366"/>
    <mergeCell ref="E367:F367"/>
    <mergeCell ref="E368:F368"/>
    <mergeCell ref="E359:F359"/>
    <mergeCell ref="E360:F360"/>
    <mergeCell ref="E361:F361"/>
    <mergeCell ref="E362:F362"/>
    <mergeCell ref="E363:F363"/>
    <mergeCell ref="E374:F374"/>
    <mergeCell ref="E375:F375"/>
    <mergeCell ref="E376:F376"/>
    <mergeCell ref="E377:F377"/>
    <mergeCell ref="E378:F378"/>
    <mergeCell ref="E369:F369"/>
    <mergeCell ref="E370:F370"/>
    <mergeCell ref="E371:F371"/>
    <mergeCell ref="E372:F372"/>
    <mergeCell ref="E373:F373"/>
    <mergeCell ref="E384:F384"/>
    <mergeCell ref="E385:F385"/>
    <mergeCell ref="E386:F386"/>
    <mergeCell ref="E387:F387"/>
    <mergeCell ref="E388:F388"/>
    <mergeCell ref="E379:F379"/>
    <mergeCell ref="E380:F380"/>
    <mergeCell ref="E381:F381"/>
    <mergeCell ref="E382:F382"/>
    <mergeCell ref="E383:F383"/>
    <mergeCell ref="E398:F398"/>
    <mergeCell ref="E389:F389"/>
    <mergeCell ref="E390:F390"/>
    <mergeCell ref="E391:F391"/>
    <mergeCell ref="E392:F392"/>
    <mergeCell ref="E393:F393"/>
    <mergeCell ref="D24:G24"/>
    <mergeCell ref="D25:G25"/>
    <mergeCell ref="D26:G26"/>
    <mergeCell ref="D27:G27"/>
    <mergeCell ref="D28:G28"/>
    <mergeCell ref="E399:F399"/>
    <mergeCell ref="E394:F394"/>
    <mergeCell ref="E395:F395"/>
    <mergeCell ref="E396:F396"/>
    <mergeCell ref="E397:F397"/>
    <mergeCell ref="E405:F405"/>
    <mergeCell ref="E406:F406"/>
    <mergeCell ref="E407:F407"/>
    <mergeCell ref="D17:G17"/>
    <mergeCell ref="D18:G18"/>
    <mergeCell ref="D19:G19"/>
    <mergeCell ref="D20:G20"/>
    <mergeCell ref="D21:G21"/>
    <mergeCell ref="D22:G22"/>
    <mergeCell ref="D23:G23"/>
    <mergeCell ref="D29:G29"/>
    <mergeCell ref="D30:G30"/>
    <mergeCell ref="D31:G31"/>
    <mergeCell ref="D32:G32"/>
    <mergeCell ref="D33:G33"/>
    <mergeCell ref="E404:F404"/>
    <mergeCell ref="E400:F400"/>
    <mergeCell ref="E401:F401"/>
    <mergeCell ref="E402:F402"/>
    <mergeCell ref="E403:F403"/>
    <mergeCell ref="D39:G39"/>
    <mergeCell ref="D40:G40"/>
    <mergeCell ref="D41:G41"/>
    <mergeCell ref="D42:G42"/>
    <mergeCell ref="D43:G43"/>
    <mergeCell ref="D34:G34"/>
    <mergeCell ref="D35:G35"/>
    <mergeCell ref="D36:G36"/>
    <mergeCell ref="D37:G37"/>
    <mergeCell ref="D38:G38"/>
    <mergeCell ref="D49:G49"/>
    <mergeCell ref="D50:G50"/>
    <mergeCell ref="D51:G51"/>
    <mergeCell ref="D52:G52"/>
    <mergeCell ref="D53:G53"/>
    <mergeCell ref="D44:G44"/>
    <mergeCell ref="D45:G45"/>
    <mergeCell ref="D46:G46"/>
    <mergeCell ref="D47:G47"/>
    <mergeCell ref="D48:G48"/>
    <mergeCell ref="D59:G59"/>
    <mergeCell ref="D60:G60"/>
    <mergeCell ref="D61:G61"/>
    <mergeCell ref="D62:G62"/>
    <mergeCell ref="D63:G63"/>
    <mergeCell ref="D54:G54"/>
    <mergeCell ref="D55:G55"/>
    <mergeCell ref="D56:G56"/>
    <mergeCell ref="D57:G57"/>
    <mergeCell ref="D58:G58"/>
    <mergeCell ref="D69:G69"/>
    <mergeCell ref="D70:G70"/>
    <mergeCell ref="D71:G71"/>
    <mergeCell ref="D72:G72"/>
    <mergeCell ref="D73:G73"/>
    <mergeCell ref="D64:G64"/>
    <mergeCell ref="D65:G65"/>
    <mergeCell ref="D66:G66"/>
    <mergeCell ref="D67:G67"/>
    <mergeCell ref="D68:G68"/>
    <mergeCell ref="D79:G79"/>
    <mergeCell ref="D80:G80"/>
    <mergeCell ref="D81:G81"/>
    <mergeCell ref="D82:G82"/>
    <mergeCell ref="D83:G83"/>
    <mergeCell ref="D74:G74"/>
    <mergeCell ref="D75:G75"/>
    <mergeCell ref="D76:G76"/>
    <mergeCell ref="D77:G77"/>
    <mergeCell ref="D78:G78"/>
    <mergeCell ref="D89:G89"/>
    <mergeCell ref="D90:G90"/>
    <mergeCell ref="D91:G91"/>
    <mergeCell ref="D92:G92"/>
    <mergeCell ref="D93:G93"/>
    <mergeCell ref="D84:G84"/>
    <mergeCell ref="D85:G85"/>
    <mergeCell ref="D86:G86"/>
    <mergeCell ref="D87:G87"/>
    <mergeCell ref="D88:G88"/>
    <mergeCell ref="D99:G99"/>
    <mergeCell ref="D100:G100"/>
    <mergeCell ref="D101:G101"/>
    <mergeCell ref="D102:G102"/>
    <mergeCell ref="D103:G103"/>
    <mergeCell ref="D94:G94"/>
    <mergeCell ref="D95:G95"/>
    <mergeCell ref="D96:G96"/>
    <mergeCell ref="D97:G97"/>
    <mergeCell ref="D98:G98"/>
    <mergeCell ref="D109:G109"/>
    <mergeCell ref="D110:G110"/>
    <mergeCell ref="D111:G111"/>
    <mergeCell ref="D112:G112"/>
    <mergeCell ref="D113:G113"/>
    <mergeCell ref="D104:G104"/>
    <mergeCell ref="D105:G105"/>
    <mergeCell ref="D106:G106"/>
    <mergeCell ref="D107:G107"/>
    <mergeCell ref="D108:G108"/>
    <mergeCell ref="D119:G119"/>
    <mergeCell ref="D120:G120"/>
    <mergeCell ref="D121:G121"/>
    <mergeCell ref="D122:G122"/>
    <mergeCell ref="D123:G123"/>
    <mergeCell ref="D114:G114"/>
    <mergeCell ref="D115:G115"/>
    <mergeCell ref="D116:G116"/>
    <mergeCell ref="D117:G117"/>
    <mergeCell ref="D118:G118"/>
    <mergeCell ref="D129:G129"/>
    <mergeCell ref="D130:G130"/>
    <mergeCell ref="D131:G131"/>
    <mergeCell ref="D132:G132"/>
    <mergeCell ref="D124:G124"/>
    <mergeCell ref="D125:G125"/>
    <mergeCell ref="D126:G126"/>
    <mergeCell ref="D127:G127"/>
    <mergeCell ref="D128:G128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133" max="255" man="1"/>
    <brk id="4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glavbuh</cp:lastModifiedBy>
  <dcterms:created xsi:type="dcterms:W3CDTF">2009-02-13T09:10:05Z</dcterms:created>
  <dcterms:modified xsi:type="dcterms:W3CDTF">2017-08-08T08:04:59Z</dcterms:modified>
  <cp:category/>
  <cp:version/>
  <cp:contentType/>
  <cp:contentStatus/>
</cp:coreProperties>
</file>