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14210" fullPrecision="0"/>
</workbook>
</file>

<file path=xl/calcChain.xml><?xml version="1.0" encoding="utf-8"?>
<calcChain xmlns="http://schemas.openxmlformats.org/spreadsheetml/2006/main">
  <c r="J337" i="1"/>
  <c r="J357"/>
  <c r="J358"/>
  <c r="J15"/>
  <c r="L87"/>
  <c r="K87"/>
  <c r="J87"/>
  <c r="K86"/>
  <c r="K85"/>
  <c r="L84"/>
  <c r="K84"/>
  <c r="J84"/>
  <c r="K83"/>
  <c r="L82"/>
  <c r="K82"/>
  <c r="J82"/>
  <c r="K81"/>
  <c r="K80"/>
  <c r="L79"/>
  <c r="K79"/>
  <c r="J79"/>
  <c r="K78"/>
  <c r="L77"/>
  <c r="K77"/>
  <c r="J77"/>
  <c r="K76"/>
  <c r="L75"/>
  <c r="K75"/>
  <c r="J75"/>
  <c r="K74"/>
  <c r="L73"/>
  <c r="K73"/>
  <c r="J73"/>
  <c r="K72"/>
  <c r="K71"/>
  <c r="K70"/>
  <c r="K69"/>
  <c r="K68"/>
  <c r="L67"/>
  <c r="K67"/>
  <c r="J67"/>
  <c r="K66"/>
  <c r="K65"/>
  <c r="L64"/>
  <c r="K64"/>
  <c r="J64"/>
  <c r="K63"/>
  <c r="K62"/>
  <c r="L61"/>
  <c r="K61"/>
  <c r="J61"/>
  <c r="K60"/>
  <c r="K59"/>
  <c r="L58"/>
  <c r="K58"/>
  <c r="J58"/>
  <c r="K57"/>
  <c r="K56"/>
  <c r="K55"/>
  <c r="L54"/>
  <c r="K54"/>
  <c r="J54"/>
  <c r="K53"/>
  <c r="L52"/>
  <c r="K52"/>
  <c r="J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327"/>
  <c r="K327"/>
  <c r="J327"/>
  <c r="K326"/>
  <c r="K325"/>
  <c r="K324"/>
  <c r="K323"/>
  <c r="K322"/>
  <c r="K321"/>
  <c r="L320"/>
  <c r="K320"/>
  <c r="J320"/>
  <c r="K319"/>
  <c r="K318"/>
  <c r="K317"/>
  <c r="K316"/>
  <c r="K315"/>
  <c r="K314"/>
  <c r="L313"/>
  <c r="K313"/>
  <c r="J313"/>
  <c r="K312"/>
  <c r="K311"/>
  <c r="K310"/>
  <c r="K309"/>
  <c r="K308"/>
  <c r="K307"/>
  <c r="L306"/>
  <c r="K306"/>
  <c r="J306"/>
  <c r="K305"/>
  <c r="K304"/>
  <c r="L303"/>
  <c r="K303"/>
  <c r="J303"/>
  <c r="K302"/>
  <c r="K301"/>
  <c r="K300"/>
  <c r="K299"/>
  <c r="K298"/>
  <c r="K297"/>
  <c r="L296"/>
  <c r="K296"/>
  <c r="J296"/>
  <c r="K295"/>
  <c r="K294"/>
  <c r="K293"/>
  <c r="K292"/>
  <c r="K291"/>
  <c r="K290"/>
  <c r="L289"/>
  <c r="K289"/>
  <c r="J289"/>
  <c r="K288"/>
  <c r="K287"/>
  <c r="K286"/>
  <c r="K285"/>
  <c r="K284"/>
  <c r="K283"/>
  <c r="L282"/>
  <c r="K282"/>
  <c r="J282"/>
  <c r="K281"/>
  <c r="K280"/>
  <c r="K279"/>
  <c r="L278"/>
  <c r="K278"/>
  <c r="J278"/>
  <c r="K277"/>
  <c r="K276"/>
  <c r="K275"/>
  <c r="L274"/>
  <c r="K274"/>
  <c r="J274"/>
  <c r="K273"/>
  <c r="K272"/>
  <c r="K271"/>
  <c r="L270"/>
  <c r="K270"/>
  <c r="J270"/>
  <c r="K269"/>
  <c r="K268"/>
  <c r="K267"/>
  <c r="L266"/>
  <c r="K266"/>
  <c r="J266"/>
  <c r="K265"/>
  <c r="K264"/>
  <c r="K263"/>
  <c r="L262"/>
  <c r="K262"/>
  <c r="J262"/>
  <c r="K261"/>
  <c r="K260"/>
  <c r="K259"/>
  <c r="K258"/>
  <c r="L257"/>
  <c r="K257"/>
  <c r="J257"/>
  <c r="K256"/>
  <c r="K255"/>
  <c r="K254"/>
  <c r="K253"/>
  <c r="L252"/>
  <c r="K252"/>
  <c r="J252"/>
  <c r="K251"/>
  <c r="K250"/>
  <c r="K249"/>
  <c r="K248"/>
  <c r="L247"/>
  <c r="K247"/>
  <c r="J247"/>
  <c r="K246"/>
  <c r="K245"/>
  <c r="K244"/>
  <c r="K243"/>
  <c r="L242"/>
  <c r="K242"/>
  <c r="J242"/>
  <c r="K241"/>
  <c r="K240"/>
  <c r="K239"/>
  <c r="L238"/>
  <c r="K238"/>
  <c r="J238"/>
  <c r="K237"/>
  <c r="K236"/>
  <c r="K235"/>
  <c r="K234"/>
  <c r="K233"/>
  <c r="K232"/>
  <c r="L231"/>
  <c r="K231"/>
  <c r="J231"/>
  <c r="K230"/>
  <c r="K229"/>
  <c r="K228"/>
  <c r="L227"/>
  <c r="K227"/>
  <c r="J227"/>
  <c r="K226"/>
  <c r="K225"/>
  <c r="K224"/>
  <c r="K223"/>
  <c r="L222"/>
  <c r="K222"/>
  <c r="J222"/>
  <c r="K221"/>
  <c r="K220"/>
  <c r="K219"/>
  <c r="L218"/>
  <c r="K218"/>
  <c r="J218"/>
  <c r="K217"/>
  <c r="K216"/>
  <c r="K215"/>
  <c r="L214"/>
  <c r="K214"/>
  <c r="J214"/>
  <c r="K213"/>
  <c r="K212"/>
  <c r="K211"/>
  <c r="K210"/>
  <c r="K209"/>
  <c r="L208"/>
  <c r="K208"/>
  <c r="J208"/>
  <c r="K207"/>
  <c r="K206"/>
  <c r="K205"/>
  <c r="L204"/>
  <c r="K204"/>
  <c r="J204"/>
  <c r="K203"/>
  <c r="K202"/>
  <c r="K201"/>
  <c r="L200"/>
  <c r="K200"/>
  <c r="J200"/>
  <c r="K199"/>
  <c r="K198"/>
  <c r="K197"/>
  <c r="K196"/>
  <c r="L195"/>
  <c r="K195"/>
  <c r="J195"/>
  <c r="K194"/>
  <c r="K193"/>
  <c r="K192"/>
  <c r="K191"/>
  <c r="L190"/>
  <c r="K190"/>
  <c r="J190"/>
  <c r="K189"/>
  <c r="K188"/>
  <c r="L187"/>
  <c r="K187"/>
  <c r="J187"/>
  <c r="K186"/>
  <c r="K185"/>
  <c r="K184"/>
  <c r="K183"/>
  <c r="K182"/>
  <c r="K181"/>
  <c r="L180"/>
  <c r="K180"/>
  <c r="J180"/>
  <c r="K179"/>
  <c r="K178"/>
  <c r="K177"/>
  <c r="K176"/>
  <c r="K175"/>
  <c r="L174"/>
  <c r="K174"/>
  <c r="J174"/>
  <c r="K173"/>
  <c r="K172"/>
  <c r="K171"/>
  <c r="L170"/>
  <c r="K170"/>
  <c r="J170"/>
  <c r="K169"/>
  <c r="K168"/>
  <c r="K167"/>
  <c r="L166"/>
  <c r="K166"/>
  <c r="J166"/>
  <c r="K165"/>
  <c r="K164"/>
  <c r="K163"/>
  <c r="L162"/>
  <c r="K162"/>
  <c r="J162"/>
  <c r="K161"/>
  <c r="K160"/>
  <c r="K159"/>
  <c r="L158"/>
  <c r="K158"/>
  <c r="J158"/>
  <c r="K157"/>
  <c r="K156"/>
  <c r="K155"/>
  <c r="L154"/>
  <c r="K154"/>
  <c r="J154"/>
  <c r="K153"/>
  <c r="K152"/>
  <c r="K151"/>
  <c r="K150"/>
  <c r="L149"/>
  <c r="K149"/>
  <c r="J149"/>
  <c r="K148"/>
  <c r="K147"/>
  <c r="K146"/>
  <c r="K145"/>
  <c r="K144"/>
  <c r="K143"/>
  <c r="L142"/>
  <c r="K142"/>
  <c r="J142"/>
  <c r="K141"/>
  <c r="K140"/>
  <c r="K139"/>
  <c r="K138"/>
  <c r="K137"/>
  <c r="L136"/>
  <c r="K136"/>
  <c r="J136"/>
  <c r="L135"/>
  <c r="K135"/>
  <c r="J135"/>
  <c r="K134"/>
  <c r="K133"/>
  <c r="K132"/>
  <c r="K131"/>
  <c r="K130"/>
  <c r="K129"/>
  <c r="L128"/>
  <c r="K128"/>
  <c r="J128"/>
  <c r="K127"/>
  <c r="K126"/>
  <c r="K125"/>
  <c r="L124"/>
  <c r="K124"/>
  <c r="J124"/>
  <c r="K123"/>
  <c r="K122"/>
  <c r="K121"/>
  <c r="L120"/>
  <c r="K120"/>
  <c r="J120"/>
  <c r="K119"/>
  <c r="K118"/>
  <c r="K117"/>
  <c r="K116"/>
  <c r="L115"/>
  <c r="K115"/>
  <c r="J115"/>
  <c r="K114"/>
  <c r="K113"/>
  <c r="K112"/>
  <c r="K111"/>
  <c r="K110"/>
  <c r="L109"/>
  <c r="K109"/>
  <c r="J109"/>
  <c r="K108"/>
  <c r="K107"/>
  <c r="K106"/>
  <c r="K105"/>
  <c r="L104"/>
  <c r="K104"/>
  <c r="J104"/>
  <c r="K103"/>
  <c r="K102"/>
  <c r="K101"/>
  <c r="K100"/>
  <c r="K99"/>
  <c r="K98"/>
  <c r="L351"/>
  <c r="K351"/>
  <c r="K350"/>
  <c r="K349"/>
  <c r="K348"/>
  <c r="L347"/>
  <c r="K347"/>
  <c r="L346"/>
  <c r="K346"/>
  <c r="J346"/>
  <c r="K345"/>
  <c r="K344"/>
  <c r="K343"/>
  <c r="K342"/>
  <c r="K341"/>
  <c r="L364"/>
  <c r="K364"/>
  <c r="K363"/>
  <c r="K362"/>
  <c r="K361"/>
  <c r="K360"/>
  <c r="L369"/>
  <c r="K369"/>
  <c r="K368"/>
  <c r="K367"/>
  <c r="K366"/>
  <c r="K365"/>
  <c r="I330"/>
  <c r="H337"/>
  <c r="H330"/>
  <c r="I337"/>
  <c r="K355"/>
  <c r="J359"/>
</calcChain>
</file>

<file path=xl/sharedStrings.xml><?xml version="1.0" encoding="utf-8"?>
<sst xmlns="http://schemas.openxmlformats.org/spreadsheetml/2006/main" count="2104" uniqueCount="683">
  <si>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</si>
  <si>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</si>
  <si>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</si>
  <si>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</si>
  <si>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</si>
  <si>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</si>
  <si>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</si>
  <si>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</si>
  <si>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</si>
  <si>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</si>
  <si>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</si>
  <si>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</si>
  <si>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</si>
  <si>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</si>
  <si>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</si>
  <si>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</si>
  <si>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</si>
  <si>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</si>
  <si>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</si>
  <si>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</si>
  <si>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</si>
  <si>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</si>
  <si>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</si>
  <si>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</si>
  <si>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</si>
  <si>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</si>
  <si>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</si>
  <si>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</si>
  <si>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</si>
  <si>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</si>
  <si>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</si>
  <si>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</si>
  <si>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</si>
  <si>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</si>
  <si>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</si>
  <si>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</si>
  <si>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</si>
  <si>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</si>
  <si>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</si>
  <si>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</si>
  <si>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</si>
  <si>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</si>
  <si>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</si>
  <si>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</si>
  <si>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</si>
  <si>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</si>
  <si>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</si>
  <si>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 xml:space="preserve">Главный бухгалтер ____________________ 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</si>
  <si>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</si>
  <si>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</si>
  <si>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</si>
  <si>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</si>
  <si>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</si>
  <si>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</si>
  <si>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</si>
  <si>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</si>
  <si>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</si>
  <si>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городского поселения</t>
  </si>
  <si>
    <t>01 июня 2017 г.</t>
  </si>
  <si>
    <t>04035165</t>
  </si>
  <si>
    <t>492</t>
  </si>
  <si>
    <t>5313000858</t>
  </si>
  <si>
    <t>МЕСЯЦ</t>
  </si>
  <si>
    <t>3</t>
  </si>
  <si>
    <t>01.06.2017</t>
  </si>
  <si>
    <t>49632101</t>
  </si>
  <si>
    <t>Федеральное казначейство</t>
  </si>
  <si>
    <t>100</t>
  </si>
  <si>
    <t>00000000000000000</t>
  </si>
  <si>
    <t>i1_10000000000000000000</t>
  </si>
  <si>
    <t>Уменьшение остатков средств бюджетов</t>
  </si>
  <si>
    <t>01050000000000600</t>
  </si>
  <si>
    <t>i2_10001050000000000600</t>
  </si>
  <si>
    <t>Уменьшение прочих остатков средств бюджетов</t>
  </si>
  <si>
    <t>01050200000000600</t>
  </si>
  <si>
    <t>i2_10001050200000000600</t>
  </si>
  <si>
    <t>Уменьшение прочих остатков денежных средств бюджетов</t>
  </si>
  <si>
    <t>01050201000000610</t>
  </si>
  <si>
    <t>i2_10001050201000000610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</si>
  <si>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</si>
  <si>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</si>
  <si>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</si>
  <si>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</si>
  <si>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i2_10001050000000000500</t>
  </si>
  <si>
    <t>01050200000000500</t>
  </si>
  <si>
    <t>Увеличение прочих остатков средств бюджетов</t>
  </si>
  <si>
    <t>i2_10001050200000000500</t>
  </si>
  <si>
    <t>01050201000000510</t>
  </si>
  <si>
    <t>Увеличение прочих остатков денежных средств бюджетов</t>
  </si>
  <si>
    <t>i2_10001050201000000510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</si>
  <si>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</si>
  <si>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</si>
  <si>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</si>
  <si>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</si>
  <si>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i2_10001000000000000000</t>
  </si>
  <si>
    <t>Кредиты кредитных организаций в валюте Российской Федерации</t>
  </si>
  <si>
    <t>01020000000000000</t>
  </si>
  <si>
    <t>i2_10001020000000000000</t>
  </si>
  <si>
    <t>Получение кредитов от кредитных организаций в валюте Российской Федерации</t>
  </si>
  <si>
    <t>01020000000000700</t>
  </si>
  <si>
    <t>i2_10001020000000000700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</si>
  <si>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</si>
  <si>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</si>
  <si>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i2_10001020000000000800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</si>
  <si>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</si>
  <si>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</si>
  <si>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</si>
  <si>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</si>
  <si>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от других бюджетов бюджетной системы Российской Федерации</t>
  </si>
  <si>
    <t>01030000000000000</t>
  </si>
  <si>
    <t>i2_10001030000000000000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</si>
  <si>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</si>
  <si>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</si>
  <si>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i2_10001030100000000000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</si>
  <si>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</si>
  <si>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</si>
  <si>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i2_10001030100000000800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</si>
  <si>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</si>
  <si>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</si>
  <si>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334</t>
  </si>
  <si>
    <t>i1_33400000000000000000</t>
  </si>
  <si>
    <t>0000000000</t>
  </si>
  <si>
    <t>000</t>
  </si>
  <si>
    <t>0000</t>
  </si>
  <si>
    <t>ОБЩЕГОСУДАРСТВЕННЫЕ ВОПРОСЫ</t>
  </si>
  <si>
    <t>i2_33401000000000000000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</si>
  <si>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</si>
  <si>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</si>
  <si>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i3_33401060000000000000</t>
  </si>
  <si>
    <t>0106</t>
  </si>
  <si>
    <t>Непрограммные направления расходов бюджета</t>
  </si>
  <si>
    <t>i4_33401069900000000000</t>
  </si>
  <si>
    <t>9900000000</t>
  </si>
  <si>
    <t>Межбюджетные трансферты на осуществление внешнего муниципального финансового контроля в соответствии с заключенными соглашениями</t>
  </si>
  <si>
    <t>i5_33401069900029000000</t>
  </si>
  <si>
    <t>9900029000</t>
  </si>
  <si>
    <t>Межбюджетные трансферты</t>
  </si>
  <si>
    <t>i6_33401069900029000500</t>
  </si>
  <si>
    <t>Иные межбюджетные трансферты</t>
  </si>
  <si>
    <t>540</t>
  </si>
  <si>
    <t>Резервные фонды</t>
  </si>
  <si>
    <t>i3_33401110000000000000</t>
  </si>
  <si>
    <t>0111</t>
  </si>
  <si>
    <t>i4_33401119900000000000</t>
  </si>
  <si>
    <t>Резервный фонд</t>
  </si>
  <si>
    <t>i5_33401119900023200000</t>
  </si>
  <si>
    <t>9900023200</t>
  </si>
  <si>
    <t>Иные бюджетные ассигнования</t>
  </si>
  <si>
    <t>i6_33401119900023200800</t>
  </si>
  <si>
    <t>800</t>
  </si>
  <si>
    <t>Резервные средства</t>
  </si>
  <si>
    <t>870</t>
  </si>
  <si>
    <t>Другие общегосударственные вопросы</t>
  </si>
  <si>
    <t>i3_33401130000000000000</t>
  </si>
  <si>
    <t>0113</t>
  </si>
  <si>
    <t>Муниципальная программа "Благоустройство территории Пестовского городского поселения на 2015-2020 годы"</t>
  </si>
  <si>
    <t>i4_33401131600000000000</t>
  </si>
  <si>
    <t>1600000000</t>
  </si>
  <si>
    <t>Подпрограмма "Развитие института территориального общественного самоуправления. Поддержка проектов местных инициатив граждан"</t>
  </si>
  <si>
    <t>i4_33401131660000000000</t>
  </si>
  <si>
    <t>1660000000</t>
  </si>
  <si>
    <t>Софинансирование по субсидии на реализацию проектов местных инициатив граждан включенных в муниципальные прорграммы развития территорий</t>
  </si>
  <si>
    <t>i5_334011316600S2090000</t>
  </si>
  <si>
    <t>16600S2090</t>
  </si>
  <si>
    <t>Социальное обеспечение и иные выплаты населению</t>
  </si>
  <si>
    <t>i6_334011316600S2090300</t>
  </si>
  <si>
    <t>300</t>
  </si>
  <si>
    <t>Иные выплаты населению</t>
  </si>
  <si>
    <t>360</t>
  </si>
  <si>
    <t>i4_33401139900000000000</t>
  </si>
  <si>
    <t>Выполнение иных обязательств</t>
  </si>
  <si>
    <t>i5_33401139900023400000</t>
  </si>
  <si>
    <t>9900023400</t>
  </si>
  <si>
    <t>Закупка товаров, работ и услуг для обеспечения государственных (муниципальных) нужд</t>
  </si>
  <si>
    <t>i6_33401139900023400200</t>
  </si>
  <si>
    <t>Иные закупки товаров, работ и услуг для обеспечения государственных (муниципальных) нужд</t>
  </si>
  <si>
    <t>i6_33401139900023400240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</si>
  <si>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</si>
  <si>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</si>
  <si>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</si>
  <si>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Выполнение других обязательств государства</t>
  </si>
  <si>
    <t>i5_33401139900024700000</t>
  </si>
  <si>
    <t>9900024700</t>
  </si>
  <si>
    <t>i6_33401139900024700200</t>
  </si>
  <si>
    <t>i6_33401139900024700240</t>
  </si>
  <si>
    <t>Ведение похозяйственной книги</t>
  </si>
  <si>
    <t>i5_33401139900028600000</t>
  </si>
  <si>
    <t>9900028600</t>
  </si>
  <si>
    <t>i6_33401139900028600200</t>
  </si>
  <si>
    <t>i6_33401139900028600240</t>
  </si>
  <si>
    <t>НАЦИОНАЛЬНАЯ БЕЗОПАСНОСТЬ И ПРАВООХРАНИТЕЛЬНАЯ ДЕЯТЕЛЬНОСТЬ</t>
  </si>
  <si>
    <t>i2_33403000000000000000</t>
  </si>
  <si>
    <t>0300</t>
  </si>
  <si>
    <t>Обеспечение пожарной безопасности</t>
  </si>
  <si>
    <t>i3_33403100000000000000</t>
  </si>
  <si>
    <t>0310</t>
  </si>
  <si>
    <t>Муниципальная программа "Развитие территорий по обеспечению пожарной безопасности в Пестовском городском поселении на 2016-2020 годы"</t>
  </si>
  <si>
    <t>i4_33403102200000000000</t>
  </si>
  <si>
    <t>2200000000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</si>
  <si>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</si>
  <si>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i5_33403102200024200000</t>
  </si>
  <si>
    <t>2200024200</t>
  </si>
  <si>
    <t>i6_33403102200024200200</t>
  </si>
  <si>
    <t>i6_33403102200024200240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</si>
  <si>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</si>
  <si>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</si>
  <si>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безопасности и правоохранительной деятельности</t>
  </si>
  <si>
    <t>i3_33403140000000000000</t>
  </si>
  <si>
    <t>0314</t>
  </si>
  <si>
    <t>i4_33403149900000000000</t>
  </si>
  <si>
    <t>i5_33403149900023400000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</si>
  <si>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</si>
  <si>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i6_33403149900023400100</t>
  </si>
  <si>
    <t>Расходы на выплаты персоналу государственных (муниципальных) органов</t>
  </si>
  <si>
    <t>i6_33403149900023400120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</si>
  <si>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</si>
  <si>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</si>
  <si>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</si>
  <si>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</si>
  <si>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i2_33404000000000000000</t>
  </si>
  <si>
    <t>0400</t>
  </si>
  <si>
    <t>Дорожное хозяйство (дорожные фонды)</t>
  </si>
  <si>
    <t>i3_33404090000000000000</t>
  </si>
  <si>
    <t>0409</t>
  </si>
  <si>
    <t xml:space="preserve">Муниципальная программа «Повышение безопасности дорожного движения в Пестовском муниципальном районе на 2015-2020 годы»
</t>
  </si>
  <si>
    <t>i4_33404091400000000000</t>
  </si>
  <si>
    <t>1400000000</t>
  </si>
  <si>
    <t>Мероприятия по повышению безопасности дорожного движения</t>
  </si>
  <si>
    <t>i5_33404091400026800000</t>
  </si>
  <si>
    <t>1400026800</t>
  </si>
  <si>
    <t>i6_33404091400026800200</t>
  </si>
  <si>
    <t>i6_33404091400026800240</t>
  </si>
  <si>
    <t xml:space="preserve">Муниципальная программа «Строительство, реконструкция, капитальный ремонт, ремонт и содержание автомобильных дорог общего пользования местного значения Пестовского муниципального района и Пестовского городского поселения на 2015-2020 годы»
</t>
  </si>
  <si>
    <t>i4_33404091500000000000</t>
  </si>
  <si>
    <t>1500000000</t>
  </si>
  <si>
    <t>Расходы по ремонту и содержанию автомобильных дорог</t>
  </si>
  <si>
    <t>i5_33404091500023900000</t>
  </si>
  <si>
    <t>1500023900</t>
  </si>
  <si>
    <t>i6_33404091500023900200</t>
  </si>
  <si>
    <t>i6_33404091500023900240</t>
  </si>
  <si>
    <t>Расходы по ремонту и содержанию автомобильных дорог, осуществляемые за счет остатков средств дорожных фондов прошлых лет</t>
  </si>
  <si>
    <t>i5_33404091500023910000</t>
  </si>
  <si>
    <t>1500023910</t>
  </si>
  <si>
    <t>i6_33404091500023910200</t>
  </si>
  <si>
    <t>i6_33404091500023910240</t>
  </si>
  <si>
    <t>Субсидия бюджетам городских и сельских поселений на формирование муниципальных дорожных фондов</t>
  </si>
  <si>
    <t>i5_33404091500071520000</t>
  </si>
  <si>
    <t>1500071520</t>
  </si>
  <si>
    <t>i6_33404091500071520200</t>
  </si>
  <si>
    <t>i6_33404091500071520240</t>
  </si>
  <si>
    <t>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</si>
  <si>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i5_33404091500071540000</t>
  </si>
  <si>
    <t>1500071540</t>
  </si>
  <si>
    <t>i6_33404091500071540200</t>
  </si>
  <si>
    <t>i6_33404091500071540240</t>
  </si>
  <si>
    <t>Софинансирование субсидии городских поселений на формирование муниципальных дорожных фондов</t>
  </si>
  <si>
    <t>i5_334040915000S1520000</t>
  </si>
  <si>
    <t>15000S1520</t>
  </si>
  <si>
    <t>i6_334040915000S1520200</t>
  </si>
  <si>
    <t>i6_334040915000S1520240</t>
  </si>
  <si>
    <t>Софинансирование субсидии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</si>
  <si>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i5_334040915000S1540000</t>
  </si>
  <si>
    <t>15000S1540</t>
  </si>
  <si>
    <t>i6_334040915000S1540200</t>
  </si>
  <si>
    <t>i6_334040915000S1540240</t>
  </si>
  <si>
    <t>Другие вопросы в области национальной экономики</t>
  </si>
  <si>
    <t>i3_33404120000000000000</t>
  </si>
  <si>
    <t>0412</t>
  </si>
  <si>
    <t>i4_33404129900000000000</t>
  </si>
  <si>
    <t>Мероприятия по землеустройству и землепользованию</t>
  </si>
  <si>
    <t>i5_33404129900023700000</t>
  </si>
  <si>
    <t>9900023700</t>
  </si>
  <si>
    <t>i6_33404129900023700200</t>
  </si>
  <si>
    <t>i6_33404129900023700240</t>
  </si>
  <si>
    <t>ЖИЛИЩНО-КОММУНАЛЬНОЕ ХОЗЯЙСТВО</t>
  </si>
  <si>
    <t>i2_33405000000000000000</t>
  </si>
  <si>
    <t>0500</t>
  </si>
  <si>
    <t>Жилищное хозяйство</t>
  </si>
  <si>
    <t>i3_33405010000000000000</t>
  </si>
  <si>
    <t>0501</t>
  </si>
  <si>
    <t>Муниципальная программа "Капитальный ремонт муниципального жилищного фонда Пестовского городского поселения на 2015-2020 годы"</t>
  </si>
  <si>
    <t>i4_33405011700000000000</t>
  </si>
  <si>
    <t>1700000000</t>
  </si>
  <si>
    <t>Капитальный ремонт жилого фонда</t>
  </si>
  <si>
    <t>i5_33405011700024400000</t>
  </si>
  <si>
    <t>1700024400</t>
  </si>
  <si>
    <t>i6_33405011700024400200</t>
  </si>
  <si>
    <t>i6_33405011700024400240</t>
  </si>
  <si>
    <t>i6_33405011700024400800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</si>
  <si>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</si>
  <si>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i6_33405011700024400810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</si>
  <si>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</si>
  <si>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</si>
  <si>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</si>
  <si>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"Энергосбережение"</t>
  </si>
  <si>
    <t>i4_33405011720000000000</t>
  </si>
  <si>
    <t>1720000000</t>
  </si>
  <si>
    <t>Мероприятия по энергосбережению</t>
  </si>
  <si>
    <t>i5_33405011720027100000</t>
  </si>
  <si>
    <t>1720027100</t>
  </si>
  <si>
    <t>i6_33405011720027100800</t>
  </si>
  <si>
    <t>i6_33405011720027100810</t>
  </si>
  <si>
    <t>i4_33405019900000000000</t>
  </si>
  <si>
    <t>Поддержка жилищного хозяйства (услуги по изготовлению технической документации, оценке строений)</t>
  </si>
  <si>
    <t>i5_33405019900024500000</t>
  </si>
  <si>
    <t>9900024500</t>
  </si>
  <si>
    <t>i6_33405019900024500200</t>
  </si>
  <si>
    <t>i6_33405019900024500240</t>
  </si>
  <si>
    <t>Взносы на капитальный ремонт муниципального жилого фонда в Региональный фонд капитального ремонта многоквартирных домов</t>
  </si>
  <si>
    <t>i5_33405019900028000000</t>
  </si>
  <si>
    <t>9900028000</t>
  </si>
  <si>
    <t>i6_33405019900028000200</t>
  </si>
  <si>
    <t>i6_33405019900028000240</t>
  </si>
  <si>
    <t>Расходы по содержанию муниципального имущества</t>
  </si>
  <si>
    <t>i5_33405019900028100000</t>
  </si>
  <si>
    <t>9900028100</t>
  </si>
  <si>
    <t>i6_33405019900028100200</t>
  </si>
  <si>
    <t>i6_33405019900028100240</t>
  </si>
  <si>
    <t>Коммунальное хозяйство</t>
  </si>
  <si>
    <t>i3_33405020000000000000</t>
  </si>
  <si>
    <t>0502</t>
  </si>
  <si>
    <t>Муниципальная программа "Развитие инфраструктуры водоснабжения и водоотведения городского и сельских поселений Пестовского муниципального района на 2017-2020 годы"</t>
  </si>
  <si>
    <t>i4_33405022300000000000</t>
  </si>
  <si>
    <t>2300000000</t>
  </si>
  <si>
    <t>Мероприятия по водоснабжению и водоотведению</t>
  </si>
  <si>
    <t>i5_33405022300027150000</t>
  </si>
  <si>
    <t>2300027150</t>
  </si>
  <si>
    <t>i6_33405022300027150200</t>
  </si>
  <si>
    <t>i6_33405022300027150240</t>
  </si>
  <si>
    <t>Субсидия на реализацию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плановый период до 2020 года"</t>
  </si>
  <si>
    <t>i5_33405022300072370000</t>
  </si>
  <si>
    <t>2300072370</t>
  </si>
  <si>
    <t>Капитальные вложения в объекты государственной (муниципальной) собственности</t>
  </si>
  <si>
    <t>i6_33405022300072370400</t>
  </si>
  <si>
    <t>400</t>
  </si>
  <si>
    <t>Бюджетные инвестиции</t>
  </si>
  <si>
    <t>i6_33405022300072370410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</si>
  <si>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</si>
  <si>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</si>
  <si>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</si>
  <si>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софинансирования по субсидии на реализацию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 Новгородской области на 2014-2018 годы и плановый период до 2020 года"</t>
  </si>
  <si>
    <t>i5_334050223000S2370000</t>
  </si>
  <si>
    <t>23000S2370</t>
  </si>
  <si>
    <t>i6_334050223000S2370400</t>
  </si>
  <si>
    <t>i6_334050223000S2370410</t>
  </si>
  <si>
    <t>i4_33405029900000000000</t>
  </si>
  <si>
    <t>Ремонт муниципального имущества</t>
  </si>
  <si>
    <t>i5_33405029900024350000</t>
  </si>
  <si>
    <t>9900024350</t>
  </si>
  <si>
    <t>i6_33405029900024350200</t>
  </si>
  <si>
    <t>i6_33405029900024350240</t>
  </si>
  <si>
    <t>Компенсация выпадающих доходов (возмещение убытков) организациям, предоставляющим населению услуги бани по тарифам, не обеспечивающим возмещение издержек</t>
  </si>
  <si>
    <t>i5_33405029900024600000</t>
  </si>
  <si>
    <t>9900024600</t>
  </si>
  <si>
    <t>i6_33405029900024600800</t>
  </si>
  <si>
    <t>i6_33405029900024600810</t>
  </si>
  <si>
    <t>Благоустройство</t>
  </si>
  <si>
    <t>i3_33405030000000000000</t>
  </si>
  <si>
    <t>0503</t>
  </si>
  <si>
    <t>i4_33405031600000000000</t>
  </si>
  <si>
    <t>Подпрограмма "Освещение улиц"</t>
  </si>
  <si>
    <t>i4_33405031610000000000</t>
  </si>
  <si>
    <t>1610000000</t>
  </si>
  <si>
    <t>Уличное освещение</t>
  </si>
  <si>
    <t>i5_33405031610025000000</t>
  </si>
  <si>
    <t>1610025000</t>
  </si>
  <si>
    <t>i6_33405031610025000200</t>
  </si>
  <si>
    <t>i6_33405031610025000240</t>
  </si>
  <si>
    <t>Техническое обслуживание и ремонт сетей уличного освещения</t>
  </si>
  <si>
    <t>i5_33405031610025100000</t>
  </si>
  <si>
    <t>1610025100</t>
  </si>
  <si>
    <t>i6_33405031610025100200</t>
  </si>
  <si>
    <t>i6_33405031610025100240</t>
  </si>
  <si>
    <t>Подпрограмма "Озеленение"</t>
  </si>
  <si>
    <t>i4_33405031620000000000</t>
  </si>
  <si>
    <t>1620000000</t>
  </si>
  <si>
    <t>Расходы по озеленению территории поселения</t>
  </si>
  <si>
    <t>i5_33405031620025400000</t>
  </si>
  <si>
    <t>1620025400</t>
  </si>
  <si>
    <t>i6_33405031620025400200</t>
  </si>
  <si>
    <t>i6_33405031620025400240</t>
  </si>
  <si>
    <t>Подпрограмма "Содержание и благоустройство гражданских кладбищ"</t>
  </si>
  <si>
    <t>i4_33405031630000000000</t>
  </si>
  <si>
    <t>1630000000</t>
  </si>
  <si>
    <t>Расходы по содержанию и благоустройству мест захоронения</t>
  </si>
  <si>
    <t>i5_33405031630025200000</t>
  </si>
  <si>
    <t>1630025200</t>
  </si>
  <si>
    <t>i6_33405031630025200200</t>
  </si>
  <si>
    <t>i6_33405031630025200240</t>
  </si>
  <si>
    <t>Подпрограмма "Прочие мероприятия по благоустройству"</t>
  </si>
  <si>
    <t>i4_33405031640000000000</t>
  </si>
  <si>
    <t>1640000000</t>
  </si>
  <si>
    <t>Расходы по благоустройству территории поселения</t>
  </si>
  <si>
    <t>i5_33405031640025300000</t>
  </si>
  <si>
    <t>1640025300</t>
  </si>
  <si>
    <t>i6_33405031640025300200</t>
  </si>
  <si>
    <t>i6_33405031640025300240</t>
  </si>
  <si>
    <t>Подпрограмма "Формирование современной городской среды"</t>
  </si>
  <si>
    <t>i4_33405031650000000000</t>
  </si>
  <si>
    <t>1650000000</t>
  </si>
  <si>
    <t>Субсидия из федерального бюджета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</t>
  </si>
  <si>
    <t>i5_33405031650055550000</t>
  </si>
  <si>
    <t>1650055550</t>
  </si>
  <si>
    <t>i6_33405031650055550200</t>
  </si>
  <si>
    <t>i6_33405031650055550240</t>
  </si>
  <si>
    <t>Субсидия из федерального бюджета на реализацию мероприятий муниципальных программ направленных на обустройство городских парков</t>
  </si>
  <si>
    <t>i5_33405031650055600000</t>
  </si>
  <si>
    <t>1650055600</t>
  </si>
  <si>
    <t>i6_33405031650055600200</t>
  </si>
  <si>
    <t>i6_33405031650055600240</t>
  </si>
  <si>
    <t>Обеспечение софинансирования по субсидии из федерального бюджета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</t>
  </si>
  <si>
    <t>i5_334050316500L5550000</t>
  </si>
  <si>
    <t>16500L5550</t>
  </si>
  <si>
    <t>i6_334050316500L5550200</t>
  </si>
  <si>
    <t>i6_334050316500L5550240</t>
  </si>
  <si>
    <t>Обеспечение софинансирования по субсидии из федерального бюджета на реализацию мероприятий муниципальных программ направленных на обустройство городских парков</t>
  </si>
  <si>
    <t>i5_334050316500L5600000</t>
  </si>
  <si>
    <t>16500L5600</t>
  </si>
  <si>
    <t>i6_334050316500L5600200</t>
  </si>
  <si>
    <t>i6_334050316500L5600240</t>
  </si>
  <si>
    <t>Субсидия из областного бюджета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</t>
  </si>
  <si>
    <t>i5_334050316500R5550000</t>
  </si>
  <si>
    <t>16500R5550</t>
  </si>
  <si>
    <t>i6_334050316500R5550200</t>
  </si>
  <si>
    <t>i6_334050316500R5550240</t>
  </si>
  <si>
    <t>Субсидия из областного бюджета на реализацию мероприятий муниципальных программ направленных на обустройство городских парков</t>
  </si>
  <si>
    <t>i5_334050316500R5600000</t>
  </si>
  <si>
    <t>16500R5600</t>
  </si>
  <si>
    <t>i6_334050316500R5600200</t>
  </si>
  <si>
    <t>i6_334050316500R5600240</t>
  </si>
  <si>
    <t>ОБРАЗОВАНИЕ</t>
  </si>
  <si>
    <t>i2_33407000000000000000</t>
  </si>
  <si>
    <t>0700</t>
  </si>
  <si>
    <t>Молодежная политика</t>
  </si>
  <si>
    <t>i3_33407070000000000000</t>
  </si>
  <si>
    <t>0707</t>
  </si>
  <si>
    <t>i4_33407079900000000000</t>
  </si>
  <si>
    <t>Проведение мероприятий для детей и молодежи</t>
  </si>
  <si>
    <t>i5_33407079900025500000</t>
  </si>
  <si>
    <t>9900025500</t>
  </si>
  <si>
    <t>i6_33407079900025500200</t>
  </si>
  <si>
    <t>i6_33407079900025500240</t>
  </si>
  <si>
    <t>КУЛЬТУРА, КИНЕМАТОГРАФИЯ</t>
  </si>
  <si>
    <t>i2_33408000000000000000</t>
  </si>
  <si>
    <t>0800</t>
  </si>
  <si>
    <t>Культура</t>
  </si>
  <si>
    <t>i3_33408010000000000000</t>
  </si>
  <si>
    <t>0801</t>
  </si>
  <si>
    <t>i4_33408019900000000000</t>
  </si>
  <si>
    <t>Проведение мероприятий в сфере культуры</t>
  </si>
  <si>
    <t>i5_33408019900025600000</t>
  </si>
  <si>
    <t>9900025600</t>
  </si>
  <si>
    <t>i6_33408019900025600200</t>
  </si>
  <si>
    <t>i6_33408019900025600240</t>
  </si>
  <si>
    <t>СОЦИАЛЬНАЯ ПОЛИТИКА</t>
  </si>
  <si>
    <t>i2_33410000000000000000</t>
  </si>
  <si>
    <t>1000</t>
  </si>
  <si>
    <t>Пенсионное обеспечение</t>
  </si>
  <si>
    <t>i3_33410010000000000000</t>
  </si>
  <si>
    <t>1001</t>
  </si>
  <si>
    <t>i4_33410019900000000000</t>
  </si>
  <si>
    <t>Доплаты к пенсиям муниципальных служащих</t>
  </si>
  <si>
    <t>i5_33410019900061100000</t>
  </si>
  <si>
    <t>9900061100</t>
  </si>
  <si>
    <t>i6_33410019900061100200</t>
  </si>
  <si>
    <t>i6_33410019900061100240</t>
  </si>
  <si>
    <t>i6_33410019900061100300</t>
  </si>
  <si>
    <t>Публичные нормативные социальные выплаты гражданам</t>
  </si>
  <si>
    <t>i6_33410019900061100310</t>
  </si>
  <si>
    <t>310</t>
  </si>
  <si>
    <t>Иные пенсии, социальные доплаты к пенсиям</t>
  </si>
  <si>
    <t>312</t>
  </si>
  <si>
    <t>ФИЗИЧЕСКАЯ КУЛЬТУРА И СПОРТ</t>
  </si>
  <si>
    <t>i2_33411000000000000000</t>
  </si>
  <si>
    <t>1100</t>
  </si>
  <si>
    <t>Физическая культура</t>
  </si>
  <si>
    <t>i3_33411010000000000000</t>
  </si>
  <si>
    <t>1101</t>
  </si>
  <si>
    <t>i4_33411019900000000000</t>
  </si>
  <si>
    <t>Проведение мероприятий в области спорта и физической культуры</t>
  </si>
  <si>
    <t>i5_33411019900025700000</t>
  </si>
  <si>
    <t>9900025700</t>
  </si>
  <si>
    <t>i6_33411019900025700200</t>
  </si>
  <si>
    <t>i6_33411019900025700240</t>
  </si>
  <si>
    <t>343</t>
  </si>
  <si>
    <t>i1_34300000000000000000</t>
  </si>
  <si>
    <t>i2_34301000000000000000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</si>
  <si>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</si>
  <si>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i3_34301030000000000000</t>
  </si>
  <si>
    <t>0103</t>
  </si>
  <si>
    <t>i4_34301039900000000000</t>
  </si>
  <si>
    <t>Межбюджетные трансферты на организацию исполнения полномочий Совета депутатов Пестовского городского поселения</t>
  </si>
  <si>
    <t>i5_34301039900029015000</t>
  </si>
  <si>
    <t>9900029015</t>
  </si>
  <si>
    <t>i6_34301039900029015500</t>
  </si>
  <si>
    <t>i1_49200000000000000000</t>
  </si>
  <si>
    <t>ОБСЛУЖИВАНИЕ ГОСУДАРСТВЕННОГО И МУНИЦИПАЛЬНОГО ДОЛГА</t>
  </si>
  <si>
    <t>i2_49213000000000000000</t>
  </si>
  <si>
    <t>1300</t>
  </si>
  <si>
    <t>Обслуживание государственного внутреннего и муниципального долга</t>
  </si>
  <si>
    <t>i3_49213010000000000000</t>
  </si>
  <si>
    <t>1301</t>
  </si>
  <si>
    <t>i4_49213019900000000000</t>
  </si>
  <si>
    <t>Процентные платежи по муниципальному долгу</t>
  </si>
  <si>
    <t>i5_49213019900023300000</t>
  </si>
  <si>
    <t>9900023300</t>
  </si>
  <si>
    <t>Обслуживание государственного (муниципального) долга</t>
  </si>
  <si>
    <t>i6_49213019900023300700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</si>
  <si>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</si>
  <si>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</si>
  <si>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</si>
  <si>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</si>
  <si>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</si>
  <si>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</si>
  <si>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</si>
  <si>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</si>
  <si>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</si>
  <si>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</si>
  <si>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</si>
  <si>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</si>
  <si>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</si>
  <si>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</si>
  <si>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</si>
  <si>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</si>
  <si>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</si>
  <si>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</si>
  <si>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</si>
  <si>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</si>
  <si>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</si>
  <si>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</si>
  <si>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</si>
  <si>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</si>
  <si>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</si>
  <si>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</si>
  <si>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</si>
  <si>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</si>
  <si>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</si>
  <si>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</si>
  <si>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</si>
  <si>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</si>
  <si>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</si>
  <si>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</si>
  <si>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</si>
  <si>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</si>
  <si>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</si>
  <si>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</si>
  <si>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</si>
  <si>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</si>
  <si>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</si>
  <si>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</si>
  <si>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</si>
  <si>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</si>
  <si>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</si>
  <si>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</si>
  <si>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</si>
  <si>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</si>
  <si>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</si>
  <si>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</si>
  <si>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</si>
  <si>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</si>
  <si>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</si>
  <si>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</si>
  <si>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</si>
  <si>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</si>
  <si>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</si>
  <si>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</si>
  <si>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</si>
  <si>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</si>
  <si>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</si>
  <si>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</si>
  <si>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</si>
  <si>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</t>
  </si>
  <si>
    <t>10800000000000000</t>
  </si>
  <si>
    <t>i2_33410800000000000000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</si>
  <si>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</si>
  <si>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</si>
  <si>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i2_33410807000010000110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</si>
  <si>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</si>
  <si>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</si>
  <si>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i2_33410807170010000110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</si>
  <si>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</si>
  <si>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</si>
  <si>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</si>
  <si>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</si>
  <si>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i2_33411100000000000000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</si>
  <si>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</si>
  <si>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</si>
  <si>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</si>
  <si>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</si>
  <si>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</si>
  <si>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i2_33411105010000000120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</si>
  <si>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</si>
  <si>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</si>
  <si>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</si>
  <si>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</si>
  <si>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i2_33411105070000000120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</si>
  <si>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</si>
  <si>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</si>
  <si>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ДОХОДЫ ОТ ПРОДАЖИ МАТЕРИАЛЬНЫХ И НЕМАТЕРИАЛЬНЫХ АКТИВОВ</t>
  </si>
  <si>
    <t>11400000000000000</t>
  </si>
  <si>
    <t>i2_33411400000000000000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</si>
  <si>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</si>
  <si>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</si>
  <si>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i2_33411402000000000000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</si>
  <si>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</si>
  <si>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11402050130000410</t>
  </si>
  <si>
    <t>i2_33411402050130000410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</si>
  <si>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</si>
  <si>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11402053130000410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</si>
  <si>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</si>
  <si>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</si>
  <si>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</si>
  <si>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</si>
  <si>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</si>
  <si>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i2_33411406010000000430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</si>
  <si>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</si>
  <si>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</si>
  <si>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</si>
  <si>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</si>
  <si>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i2_33411600000000000000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</si>
  <si>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</si>
  <si>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11637000000000140</t>
  </si>
  <si>
    <t>i2_33411637000000000140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</si>
  <si>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</si>
  <si>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11637040130000140</t>
  </si>
  <si>
    <t>БЕЗВОЗМЕЗДНЫЕ ПОСТУПЛЕНИЯ</t>
  </si>
  <si>
    <t>20000000000000000</t>
  </si>
  <si>
    <t>i2_33420000000000000000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</si>
  <si>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</si>
  <si>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20800000000000000</t>
  </si>
  <si>
    <t>i2_33420800000000000000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</si>
  <si>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</si>
  <si>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20805000130000180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</si>
  <si>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</si>
  <si>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</si>
  <si>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</si>
  <si>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</si>
  <si>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</si>
  <si>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</si>
  <si>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</si>
  <si>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</si>
  <si>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</si>
  <si>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i2_49220220077000000151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</si>
  <si>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</si>
  <si>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</si>
  <si>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</si>
  <si>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</si>
  <si>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i2_49220225555000000151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</si>
  <si>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</si>
  <si>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</si>
  <si>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Субсидии бюджетам на поддержку обустройства мест массового отдыха населения (городских парков)</t>
  </si>
  <si>
    <t>20225560000000151</t>
  </si>
  <si>
    <t>i2_49220225560000000151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</si>
  <si>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</si>
  <si>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20225560130000151</t>
  </si>
  <si>
    <t>Прочие субсидии</t>
  </si>
  <si>
    <t>20229999000000151</t>
  </si>
  <si>
    <t>i2_49220229999000000151</t>
  </si>
  <si>
    <t>Прочие субсидии бюджетам городских поселений</t>
  </si>
  <si>
    <t>20229999130000151</t>
  </si>
  <si>
    <t>20240000000000151</t>
  </si>
  <si>
    <t>i2_49220240000000000151</t>
  </si>
  <si>
    <t>Прочие межбюджетные трансферты, передаваемые бюджетам</t>
  </si>
  <si>
    <t>20249999000000151</t>
  </si>
  <si>
    <t>i2_49220249999000000151</t>
  </si>
  <si>
    <t>Прочие межбюджетные трансферты, передаваемые бюджетам городских поселений</t>
  </si>
  <si>
    <t>20249999130000151</t>
  </si>
  <si>
    <t>i2_49220800000000000000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</si>
  <si>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</si>
  <si>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</si>
  <si>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i2_49221900000000000000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</si>
  <si>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</si>
  <si>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</si>
  <si>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i2_49221900000130000151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</si>
  <si>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</si>
  <si>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</si>
  <si>
    <t>Комитет финансов Администрации Пестовского муниципального района</t>
  </si>
  <si>
    <t>Администрация Пестовского муниципального района</t>
  </si>
  <si>
    <t>Совет депутатов Пестовского городского поселения</t>
  </si>
  <si>
    <t>Председатель комитета финансов____________________</t>
  </si>
  <si>
    <t>И.Ю. Лазарец</t>
  </si>
  <si>
    <t>Зорина В.Н.</t>
  </si>
  <si>
    <t>"_01_"    _июня  20 17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</si>
</sst>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98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8" xfId="0" applyNumberFormat="1" applyFont="1" applyFill="1" applyBorder="1" applyAlignment="1">
      <alignment horizontal="center"/>
    </xf>
    <xf numFmtId="4" fontId="2" fillId="18" borderId="29" xfId="0" applyNumberFormat="1" applyFont="1" applyFill="1" applyBorder="1" applyAlignment="1">
      <alignment horizontal="center"/>
    </xf>
    <xf numFmtId="4" fontId="2" fillId="18" borderId="30" xfId="0" applyNumberFormat="1" applyFont="1" applyFill="1" applyBorder="1" applyAlignment="1">
      <alignment horizontal="center"/>
    </xf>
    <xf numFmtId="4" fontId="2" fillId="18" borderId="31" xfId="0" applyNumberFormat="1" applyFont="1" applyFill="1" applyBorder="1" applyAlignment="1">
      <alignment horizontal="center"/>
    </xf>
    <xf numFmtId="0" fontId="2" fillId="18" borderId="28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3" fillId="18" borderId="32" xfId="0" applyFont="1" applyFill="1" applyBorder="1" applyAlignment="1">
      <alignment horizontal="left" wrapText="1"/>
    </xf>
    <xf numFmtId="0" fontId="3" fillId="18" borderId="33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4" xfId="0" applyFont="1" applyFill="1" applyBorder="1" applyAlignment="1">
      <alignment horizontal="left" wrapText="1"/>
    </xf>
    <xf numFmtId="0" fontId="3" fillId="18" borderId="35" xfId="0" applyFont="1" applyFill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0" fillId="20" borderId="0" xfId="0" applyFill="1"/>
    <xf numFmtId="0" fontId="3" fillId="0" borderId="34" xfId="0" applyFont="1" applyFill="1" applyBorder="1" applyAlignment="1">
      <alignment horizontal="left" wrapText="1"/>
    </xf>
    <xf numFmtId="0" fontId="3" fillId="0" borderId="42" xfId="0" applyFont="1" applyFill="1" applyBorder="1" applyAlignment="1">
      <alignment horizontal="left" wrapText="1"/>
    </xf>
    <xf numFmtId="49" fontId="2" fillId="18" borderId="31" xfId="0" applyNumberFormat="1" applyFont="1" applyFill="1" applyBorder="1" applyAlignment="1">
      <alignment horizontal="center"/>
    </xf>
    <xf numFmtId="0" fontId="3" fillId="19" borderId="36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3" xfId="0" applyNumberFormat="1" applyFont="1" applyFill="1" applyBorder="1" applyAlignment="1">
      <alignment horizontal="center" wrapText="1"/>
    </xf>
    <xf numFmtId="49" fontId="0" fillId="19" borderId="0" xfId="0" applyNumberFormat="1" applyFill="1"/>
    <xf numFmtId="0" fontId="0" fillId="19" borderId="0" xfId="0" applyFill="1"/>
    <xf numFmtId="49" fontId="2" fillId="19" borderId="43" xfId="0" applyNumberFormat="1" applyFont="1" applyFill="1" applyBorder="1" applyAlignment="1">
      <alignment horizontal="center"/>
    </xf>
    <xf numFmtId="0" fontId="3" fillId="19" borderId="34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28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4" xfId="0" applyNumberFormat="1" applyFont="1" applyBorder="1" applyAlignment="1" applyProtection="1">
      <alignment horizontal="center" wrapText="1"/>
      <protection locked="0"/>
    </xf>
    <xf numFmtId="49" fontId="2" fillId="0" borderId="45" xfId="0" applyNumberFormat="1" applyFont="1" applyBorder="1" applyAlignment="1" applyProtection="1">
      <alignment horizontal="center" wrapText="1"/>
      <protection locked="0"/>
    </xf>
    <xf numFmtId="49" fontId="2" fillId="0" borderId="44" xfId="0" applyNumberFormat="1" applyFont="1" applyBorder="1" applyAlignment="1" applyProtection="1">
      <alignment horizontal="center"/>
      <protection locked="0"/>
    </xf>
    <xf numFmtId="49" fontId="3" fillId="19" borderId="46" xfId="0" applyNumberFormat="1" applyFont="1" applyFill="1" applyBorder="1" applyAlignment="1">
      <alignment horizontal="center" wrapText="1"/>
    </xf>
    <xf numFmtId="49" fontId="2" fillId="0" borderId="46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29" xfId="0" applyNumberFormat="1" applyFont="1" applyFill="1" applyBorder="1" applyAlignment="1">
      <alignment horizontal="center" wrapText="1"/>
    </xf>
    <xf numFmtId="14" fontId="2" fillId="0" borderId="39" xfId="0" applyNumberFormat="1" applyFont="1" applyBorder="1" applyAlignment="1">
      <alignment horizontal="center"/>
    </xf>
    <xf numFmtId="0" fontId="3" fillId="21" borderId="36" xfId="0" applyFont="1" applyFill="1" applyBorder="1" applyAlignment="1">
      <alignment horizontal="left" wrapText="1"/>
    </xf>
    <xf numFmtId="49" fontId="3" fillId="21" borderId="14" xfId="0" applyNumberFormat="1" applyFont="1" applyFill="1" applyBorder="1" applyAlignment="1">
      <alignment horizontal="center" wrapText="1"/>
    </xf>
    <xf numFmtId="49" fontId="2" fillId="21" borderId="43" xfId="0" applyNumberFormat="1" applyFont="1" applyFill="1" applyBorder="1" applyAlignment="1">
      <alignment horizontal="center"/>
    </xf>
    <xf numFmtId="4" fontId="2" fillId="21" borderId="0" xfId="0" applyNumberFormat="1" applyFont="1" applyFill="1" applyBorder="1" applyAlignment="1">
      <alignment horizontal="right"/>
    </xf>
    <xf numFmtId="0" fontId="0" fillId="21" borderId="0" xfId="0" applyFill="1"/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4" fontId="2" fillId="22" borderId="47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center"/>
    </xf>
    <xf numFmtId="4" fontId="2" fillId="18" borderId="20" xfId="0" applyNumberFormat="1" applyFont="1" applyFill="1" applyBorder="1" applyAlignment="1">
      <alignment horizontal="center"/>
    </xf>
    <xf numFmtId="4" fontId="2" fillId="18" borderId="28" xfId="0" applyNumberFormat="1" applyFont="1" applyFill="1" applyBorder="1" applyAlignment="1">
      <alignment horizontal="center"/>
    </xf>
    <xf numFmtId="4" fontId="2" fillId="19" borderId="12" xfId="0" applyNumberFormat="1" applyFont="1" applyFill="1" applyBorder="1" applyAlignment="1">
      <alignment horizontal="center"/>
    </xf>
    <xf numFmtId="4" fontId="2" fillId="19" borderId="20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 applyProtection="1">
      <alignment horizontal="center" wrapText="1"/>
      <protection locked="0"/>
    </xf>
    <xf numFmtId="4" fontId="2" fillId="0" borderId="20" xfId="0" applyNumberFormat="1" applyFont="1" applyBorder="1" applyAlignment="1" applyProtection="1">
      <alignment horizontal="center" wrapText="1"/>
      <protection locked="0"/>
    </xf>
    <xf numFmtId="4" fontId="2" fillId="19" borderId="28" xfId="0" applyNumberFormat="1" applyFont="1" applyFill="1" applyBorder="1" applyAlignment="1">
      <alignment horizontal="center" wrapText="1"/>
    </xf>
    <xf numFmtId="4" fontId="2" fillId="0" borderId="18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19" borderId="48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19" borderId="50" xfId="0" applyNumberFormat="1" applyFont="1" applyFill="1" applyBorder="1" applyAlignment="1">
      <alignment horizontal="center"/>
    </xf>
    <xf numFmtId="4" fontId="2" fillId="23" borderId="51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center"/>
    </xf>
    <xf numFmtId="4" fontId="2" fillId="23" borderId="47" xfId="0" applyNumberFormat="1" applyFont="1" applyFill="1" applyBorder="1" applyAlignment="1">
      <alignment horizontal="center"/>
    </xf>
    <xf numFmtId="4" fontId="2" fillId="22" borderId="28" xfId="0" applyNumberFormat="1" applyFont="1" applyFill="1" applyBorder="1" applyAlignment="1">
      <alignment horizontal="center"/>
    </xf>
    <xf numFmtId="4" fontId="2" fillId="22" borderId="31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center"/>
    </xf>
    <xf numFmtId="4" fontId="2" fillId="21" borderId="20" xfId="0" applyNumberFormat="1" applyFont="1" applyFill="1" applyBorder="1" applyAlignment="1">
      <alignment horizontal="center"/>
    </xf>
    <xf numFmtId="4" fontId="2" fillId="21" borderId="28" xfId="0" applyNumberFormat="1" applyFont="1" applyFill="1" applyBorder="1" applyAlignment="1">
      <alignment horizontal="center"/>
    </xf>
    <xf numFmtId="4" fontId="2" fillId="22" borderId="31" xfId="0" applyNumberFormat="1" applyFont="1" applyFill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center"/>
      <protection locked="0"/>
    </xf>
    <xf numFmtId="4" fontId="2" fillId="0" borderId="29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5" xfId="0" applyNumberFormat="1" applyFont="1" applyFill="1" applyBorder="1" applyAlignment="1">
      <alignment horizontal="center" wrapText="1"/>
    </xf>
    <xf numFmtId="49" fontId="3" fillId="19" borderId="29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5" xfId="0" applyNumberFormat="1" applyFont="1" applyBorder="1" applyAlignment="1" applyProtection="1">
      <alignment horizontal="center" wrapText="1"/>
      <protection locked="0"/>
    </xf>
    <xf numFmtId="49" fontId="2" fillId="0" borderId="29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19" borderId="52" xfId="0" applyNumberFormat="1" applyFont="1" applyFill="1" applyBorder="1" applyAlignment="1">
      <alignment horizontal="center"/>
    </xf>
    <xf numFmtId="49" fontId="2" fillId="19" borderId="55" xfId="0" applyNumberFormat="1" applyFont="1" applyFill="1" applyBorder="1" applyAlignment="1">
      <alignment horizontal="center"/>
    </xf>
    <xf numFmtId="49" fontId="2" fillId="19" borderId="29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4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29" xfId="0" applyNumberFormat="1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5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5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 wrapText="1"/>
    </xf>
    <xf numFmtId="49" fontId="2" fillId="18" borderId="43" xfId="0" applyNumberFormat="1" applyFont="1" applyFill="1" applyBorder="1" applyAlignment="1">
      <alignment horizontal="center"/>
    </xf>
    <xf numFmtId="49" fontId="2" fillId="18" borderId="55" xfId="0" applyNumberFormat="1" applyFont="1" applyFill="1" applyBorder="1" applyAlignment="1">
      <alignment horizontal="center"/>
    </xf>
    <xf numFmtId="49" fontId="2" fillId="18" borderId="29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2" borderId="43" xfId="0" applyNumberFormat="1" applyFont="1" applyFill="1" applyBorder="1" applyAlignment="1">
      <alignment horizontal="center"/>
    </xf>
    <xf numFmtId="49" fontId="2" fillId="22" borderId="55" xfId="0" applyNumberFormat="1" applyFont="1" applyFill="1" applyBorder="1" applyAlignment="1">
      <alignment horizontal="center"/>
    </xf>
    <xf numFmtId="49" fontId="2" fillId="22" borderId="29" xfId="0" applyNumberFormat="1" applyFont="1" applyFill="1" applyBorder="1" applyAlignment="1">
      <alignment horizontal="center"/>
    </xf>
    <xf numFmtId="49" fontId="2" fillId="18" borderId="54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51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1" borderId="52" xfId="0" applyNumberFormat="1" applyFont="1" applyFill="1" applyBorder="1" applyAlignment="1">
      <alignment horizontal="center"/>
    </xf>
    <xf numFmtId="49" fontId="2" fillId="21" borderId="55" xfId="0" applyNumberFormat="1" applyFont="1" applyFill="1" applyBorder="1" applyAlignment="1">
      <alignment horizontal="center"/>
    </xf>
    <xf numFmtId="49" fontId="2" fillId="21" borderId="29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85"/>
  <sheetViews>
    <sheetView tabSelected="1" topLeftCell="A342" workbookViewId="0">
      <selection activeCell="O325" sqref="O325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9.42578125" customWidth="1"/>
    <col min="6" max="6" width="4" customWidth="1"/>
    <col min="7" max="7" width="5.7109375" customWidth="1"/>
    <col min="8" max="8" width="14.5703125" style="135" customWidth="1"/>
    <col min="9" max="9" width="12" style="135" customWidth="1"/>
    <col min="10" max="10" width="13.85546875" style="135" customWidth="1"/>
    <col min="11" max="11" width="24.28515625" hidden="1" customWidth="1"/>
    <col min="12" max="12" width="34.7109375" hidden="1" customWidth="1"/>
  </cols>
  <sheetData>
    <row r="1" spans="1:12" ht="15.75" thickBot="1">
      <c r="A1" s="169" t="s">
        <v>35</v>
      </c>
      <c r="B1" s="169"/>
      <c r="C1" s="169"/>
      <c r="D1" s="169"/>
      <c r="E1" s="169"/>
      <c r="F1" s="169"/>
      <c r="G1" s="169"/>
      <c r="H1" s="169"/>
      <c r="I1" s="170"/>
      <c r="J1" s="1" t="s">
        <v>3</v>
      </c>
      <c r="K1" s="19" t="s">
        <v>60</v>
      </c>
      <c r="L1" s="4"/>
    </row>
    <row r="2" spans="1:12">
      <c r="A2" s="5"/>
      <c r="B2" s="3"/>
      <c r="C2" s="2"/>
      <c r="D2" s="2"/>
      <c r="E2" s="2"/>
      <c r="F2" s="2"/>
      <c r="G2" s="2"/>
      <c r="H2" s="105"/>
      <c r="I2" s="105"/>
      <c r="J2" s="62" t="s">
        <v>19</v>
      </c>
      <c r="K2" s="19" t="s">
        <v>63</v>
      </c>
      <c r="L2" s="4"/>
    </row>
    <row r="3" spans="1:12">
      <c r="A3" s="28" t="s">
        <v>48</v>
      </c>
      <c r="B3" s="173" t="s">
        <v>58</v>
      </c>
      <c r="C3" s="173"/>
      <c r="D3" s="173"/>
      <c r="E3" s="19"/>
      <c r="F3" s="19"/>
      <c r="G3" s="174"/>
      <c r="H3" s="174"/>
      <c r="I3" s="49" t="s">
        <v>22</v>
      </c>
      <c r="J3" s="98">
        <v>42887</v>
      </c>
      <c r="K3" s="19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106"/>
      <c r="I4" s="106" t="s">
        <v>21</v>
      </c>
      <c r="J4" s="63" t="s">
        <v>59</v>
      </c>
      <c r="K4" s="19" t="s">
        <v>64</v>
      </c>
      <c r="L4" s="4"/>
    </row>
    <row r="5" spans="1:12">
      <c r="A5" s="3" t="s">
        <v>36</v>
      </c>
      <c r="B5" s="171" t="s">
        <v>676</v>
      </c>
      <c r="C5" s="171"/>
      <c r="D5" s="171"/>
      <c r="E5" s="171"/>
      <c r="F5" s="171"/>
      <c r="G5" s="171"/>
      <c r="H5" s="171"/>
      <c r="I5" s="106" t="s">
        <v>30</v>
      </c>
      <c r="J5" s="64" t="s">
        <v>60</v>
      </c>
      <c r="K5" s="19"/>
      <c r="L5" s="4"/>
    </row>
    <row r="6" spans="1:12">
      <c r="A6" s="3" t="s">
        <v>37</v>
      </c>
      <c r="B6" s="172" t="s">
        <v>57</v>
      </c>
      <c r="C6" s="172"/>
      <c r="D6" s="172"/>
      <c r="E6" s="172"/>
      <c r="F6" s="172"/>
      <c r="G6" s="172"/>
      <c r="H6" s="172"/>
      <c r="I6" s="106" t="s">
        <v>55</v>
      </c>
      <c r="J6" s="64" t="s">
        <v>65</v>
      </c>
      <c r="K6" s="19" t="s">
        <v>63</v>
      </c>
      <c r="L6" s="4"/>
    </row>
    <row r="7" spans="1:12">
      <c r="A7" s="6" t="s">
        <v>56</v>
      </c>
      <c r="B7" s="3"/>
      <c r="C7" s="3"/>
      <c r="D7" s="3"/>
      <c r="E7" s="3"/>
      <c r="F7" s="3"/>
      <c r="G7" s="3"/>
      <c r="H7" s="106"/>
      <c r="I7" s="106"/>
      <c r="J7" s="64"/>
      <c r="K7" s="19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106"/>
      <c r="I8" s="106"/>
      <c r="J8" s="65" t="s">
        <v>0</v>
      </c>
      <c r="K8" s="19" t="s">
        <v>61</v>
      </c>
    </row>
    <row r="9" spans="1:12" ht="15">
      <c r="A9" s="159" t="s">
        <v>29</v>
      </c>
      <c r="B9" s="159"/>
      <c r="C9" s="159"/>
      <c r="D9" s="159"/>
      <c r="E9" s="159"/>
      <c r="F9" s="159"/>
      <c r="G9" s="159"/>
      <c r="H9" s="159"/>
      <c r="I9" s="159"/>
      <c r="J9" s="159"/>
      <c r="K9" s="95" t="s">
        <v>62</v>
      </c>
    </row>
    <row r="10" spans="1:12">
      <c r="A10" s="7"/>
      <c r="B10" s="7"/>
      <c r="C10" s="8"/>
      <c r="D10" s="8"/>
      <c r="E10" s="8"/>
      <c r="F10" s="8"/>
      <c r="G10" s="8"/>
      <c r="H10" s="104"/>
      <c r="I10" s="104"/>
      <c r="J10" s="107"/>
      <c r="K10" s="96"/>
    </row>
    <row r="11" spans="1:12" ht="12.75" customHeight="1">
      <c r="A11" s="147" t="s">
        <v>38</v>
      </c>
      <c r="B11" s="147" t="s">
        <v>39</v>
      </c>
      <c r="C11" s="160" t="s">
        <v>40</v>
      </c>
      <c r="D11" s="161"/>
      <c r="E11" s="161"/>
      <c r="F11" s="161"/>
      <c r="G11" s="162"/>
      <c r="H11" s="147" t="s">
        <v>41</v>
      </c>
      <c r="I11" s="147" t="s">
        <v>23</v>
      </c>
      <c r="J11" s="147" t="s">
        <v>42</v>
      </c>
      <c r="K11" s="82"/>
    </row>
    <row r="12" spans="1:12">
      <c r="A12" s="148"/>
      <c r="B12" s="148"/>
      <c r="C12" s="163"/>
      <c r="D12" s="164"/>
      <c r="E12" s="164"/>
      <c r="F12" s="164"/>
      <c r="G12" s="165"/>
      <c r="H12" s="148"/>
      <c r="I12" s="148"/>
      <c r="J12" s="148"/>
      <c r="K12" s="82"/>
    </row>
    <row r="13" spans="1:12" ht="12.75" customHeight="1">
      <c r="A13" s="149"/>
      <c r="B13" s="149"/>
      <c r="C13" s="166"/>
      <c r="D13" s="167"/>
      <c r="E13" s="167"/>
      <c r="F13" s="167"/>
      <c r="G13" s="168"/>
      <c r="H13" s="149"/>
      <c r="I13" s="149"/>
      <c r="J13" s="149"/>
      <c r="K13" s="82"/>
    </row>
    <row r="14" spans="1:12" ht="13.5" thickBot="1">
      <c r="A14" s="50">
        <v>1</v>
      </c>
      <c r="B14" s="9">
        <v>2</v>
      </c>
      <c r="C14" s="156">
        <v>3</v>
      </c>
      <c r="D14" s="157"/>
      <c r="E14" s="157"/>
      <c r="F14" s="157"/>
      <c r="G14" s="158"/>
      <c r="H14" s="10" t="s">
        <v>2</v>
      </c>
      <c r="I14" s="10" t="s">
        <v>25</v>
      </c>
      <c r="J14" s="10" t="s">
        <v>26</v>
      </c>
      <c r="K14" s="83"/>
    </row>
    <row r="15" spans="1:12">
      <c r="A15" s="51" t="s">
        <v>28</v>
      </c>
      <c r="B15" s="32" t="s">
        <v>6</v>
      </c>
      <c r="C15" s="150" t="s">
        <v>17</v>
      </c>
      <c r="D15" s="151"/>
      <c r="E15" s="151"/>
      <c r="F15" s="151"/>
      <c r="G15" s="152"/>
      <c r="H15" s="108">
        <v>55060427</v>
      </c>
      <c r="I15" s="108">
        <v>14061727.529999999</v>
      </c>
      <c r="J15" s="109">
        <f>H15-I15</f>
        <v>40998699.469999999</v>
      </c>
    </row>
    <row r="16" spans="1:12">
      <c r="A16" s="52" t="s">
        <v>4</v>
      </c>
      <c r="B16" s="42"/>
      <c r="C16" s="153"/>
      <c r="D16" s="154"/>
      <c r="E16" s="154"/>
      <c r="F16" s="154"/>
      <c r="G16" s="155"/>
      <c r="H16" s="110"/>
      <c r="I16" s="111"/>
      <c r="J16" s="112"/>
    </row>
    <row r="17" spans="1:12">
      <c r="A17" s="71" t="s">
        <v>66</v>
      </c>
      <c r="B17" s="72" t="s">
        <v>6</v>
      </c>
      <c r="C17" s="73" t="s">
        <v>67</v>
      </c>
      <c r="D17" s="136" t="s">
        <v>68</v>
      </c>
      <c r="E17" s="137"/>
      <c r="F17" s="137"/>
      <c r="G17" s="138"/>
      <c r="H17" s="113">
        <v>4515000</v>
      </c>
      <c r="I17" s="114">
        <v>1768774.15</v>
      </c>
      <c r="J17" s="43">
        <v>2746225.85</v>
      </c>
      <c r="K17" s="87" t="str">
        <f t="shared" ref="K17:K48" si="0">C17 &amp; D17 &amp; G17</f>
        <v>10000000000000000000</v>
      </c>
      <c r="L17" s="74" t="s">
        <v>69</v>
      </c>
    </row>
    <row r="18" spans="1:12">
      <c r="A18" s="71" t="s">
        <v>510</v>
      </c>
      <c r="B18" s="72" t="s">
        <v>6</v>
      </c>
      <c r="C18" s="73" t="s">
        <v>67</v>
      </c>
      <c r="D18" s="136" t="s">
        <v>511</v>
      </c>
      <c r="E18" s="137"/>
      <c r="F18" s="137"/>
      <c r="G18" s="138"/>
      <c r="H18" s="113">
        <v>4515000</v>
      </c>
      <c r="I18" s="114">
        <v>1768774.15</v>
      </c>
      <c r="J18" s="43">
        <v>2746225.85</v>
      </c>
      <c r="K18" s="87" t="str">
        <f t="shared" si="0"/>
        <v>10010000000000000000</v>
      </c>
      <c r="L18" s="74" t="s">
        <v>512</v>
      </c>
    </row>
    <row r="19" spans="1:12" ht="22.5">
      <c r="A19" s="71" t="s">
        <v>513</v>
      </c>
      <c r="B19" s="72" t="s">
        <v>6</v>
      </c>
      <c r="C19" s="73" t="s">
        <v>67</v>
      </c>
      <c r="D19" s="136" t="s">
        <v>514</v>
      </c>
      <c r="E19" s="137"/>
      <c r="F19" s="137"/>
      <c r="G19" s="138"/>
      <c r="H19" s="113">
        <v>4515000</v>
      </c>
      <c r="I19" s="114">
        <v>1768774.15</v>
      </c>
      <c r="J19" s="43">
        <v>2746225.85</v>
      </c>
      <c r="K19" s="87" t="str">
        <f t="shared" si="0"/>
        <v>10010300000000000000</v>
      </c>
      <c r="L19" s="74" t="s">
        <v>515</v>
      </c>
    </row>
    <row r="20" spans="1:12" ht="22.5">
      <c r="A20" s="71" t="s">
        <v>516</v>
      </c>
      <c r="B20" s="72" t="s">
        <v>6</v>
      </c>
      <c r="C20" s="73" t="s">
        <v>67</v>
      </c>
      <c r="D20" s="136" t="s">
        <v>517</v>
      </c>
      <c r="E20" s="137"/>
      <c r="F20" s="137"/>
      <c r="G20" s="138"/>
      <c r="H20" s="113">
        <v>4515000</v>
      </c>
      <c r="I20" s="114">
        <v>1768774.15</v>
      </c>
      <c r="J20" s="43">
        <v>2746225.85</v>
      </c>
      <c r="K20" s="87" t="str">
        <f t="shared" si="0"/>
        <v>10010302000010000110</v>
      </c>
      <c r="L20" s="74" t="s">
        <v>518</v>
      </c>
    </row>
    <row r="21" spans="1:12" s="61" customFormat="1" ht="56.25">
      <c r="A21" s="59" t="s">
        <v>519</v>
      </c>
      <c r="B21" s="58" t="s">
        <v>6</v>
      </c>
      <c r="C21" s="90" t="s">
        <v>67</v>
      </c>
      <c r="D21" s="139" t="s">
        <v>520</v>
      </c>
      <c r="E21" s="140"/>
      <c r="F21" s="140"/>
      <c r="G21" s="141"/>
      <c r="H21" s="115">
        <v>2220000</v>
      </c>
      <c r="I21" s="116">
        <v>694024.85</v>
      </c>
      <c r="J21" s="117">
        <f>IF(H21=0,0,MAX(H21-I21,0))</f>
        <v>1525975.15</v>
      </c>
      <c r="K21" s="88" t="str">
        <f t="shared" si="0"/>
        <v>10010302230010000110</v>
      </c>
      <c r="L21" s="60" t="str">
        <f>C21 &amp; D21 &amp; G21</f>
        <v>10010302230010000110</v>
      </c>
    </row>
    <row r="22" spans="1:12" s="61" customFormat="1" ht="69" customHeight="1">
      <c r="A22" s="59" t="s">
        <v>521</v>
      </c>
      <c r="B22" s="58" t="s">
        <v>6</v>
      </c>
      <c r="C22" s="90" t="s">
        <v>67</v>
      </c>
      <c r="D22" s="139" t="s">
        <v>522</v>
      </c>
      <c r="E22" s="140"/>
      <c r="F22" s="140"/>
      <c r="G22" s="141"/>
      <c r="H22" s="115">
        <v>40000</v>
      </c>
      <c r="I22" s="116">
        <v>7456.03</v>
      </c>
      <c r="J22" s="117">
        <f>IF(H22=0,0,MAX(H22-I22,0))</f>
        <v>32543.97</v>
      </c>
      <c r="K22" s="88" t="str">
        <f t="shared" si="0"/>
        <v>10010302240010000110</v>
      </c>
      <c r="L22" s="60" t="str">
        <f>C22 &amp; D22 &amp; G22</f>
        <v>10010302240010000110</v>
      </c>
    </row>
    <row r="23" spans="1:12" s="61" customFormat="1" ht="56.25">
      <c r="A23" s="59" t="s">
        <v>523</v>
      </c>
      <c r="B23" s="58" t="s">
        <v>6</v>
      </c>
      <c r="C23" s="90" t="s">
        <v>67</v>
      </c>
      <c r="D23" s="139" t="s">
        <v>524</v>
      </c>
      <c r="E23" s="140"/>
      <c r="F23" s="140"/>
      <c r="G23" s="141"/>
      <c r="H23" s="115">
        <v>2195000</v>
      </c>
      <c r="I23" s="116">
        <v>1199992.8999999999</v>
      </c>
      <c r="J23" s="117">
        <f>IF(H23=0,0,MAX(H23-I23,0))</f>
        <v>995007.1</v>
      </c>
      <c r="K23" s="88" t="str">
        <f t="shared" si="0"/>
        <v>10010302250010000110</v>
      </c>
      <c r="L23" s="60" t="str">
        <f>C23 &amp; D23 &amp; G23</f>
        <v>10010302250010000110</v>
      </c>
    </row>
    <row r="24" spans="1:12" s="61" customFormat="1" ht="56.25">
      <c r="A24" s="59" t="s">
        <v>525</v>
      </c>
      <c r="B24" s="58" t="s">
        <v>6</v>
      </c>
      <c r="C24" s="90" t="s">
        <v>67</v>
      </c>
      <c r="D24" s="139" t="s">
        <v>526</v>
      </c>
      <c r="E24" s="140"/>
      <c r="F24" s="140"/>
      <c r="G24" s="141"/>
      <c r="H24" s="115">
        <v>60000</v>
      </c>
      <c r="I24" s="116">
        <v>-132699.63</v>
      </c>
      <c r="J24" s="117">
        <f>IF(H24=0,0,MAX(H24-I24,0))</f>
        <v>192699.63</v>
      </c>
      <c r="K24" s="88" t="str">
        <f t="shared" si="0"/>
        <v>10010302260010000110</v>
      </c>
      <c r="L24" s="60" t="str">
        <f>C24 &amp; D24 &amp; G24</f>
        <v>10010302260010000110</v>
      </c>
    </row>
    <row r="25" spans="1:12">
      <c r="A25" s="71" t="s">
        <v>527</v>
      </c>
      <c r="B25" s="72" t="s">
        <v>6</v>
      </c>
      <c r="C25" s="73" t="s">
        <v>528</v>
      </c>
      <c r="D25" s="136" t="s">
        <v>68</v>
      </c>
      <c r="E25" s="137"/>
      <c r="F25" s="137"/>
      <c r="G25" s="138"/>
      <c r="H25" s="113">
        <v>23104200</v>
      </c>
      <c r="I25" s="114">
        <v>6738041.2000000002</v>
      </c>
      <c r="J25" s="43">
        <v>16366158.800000001</v>
      </c>
      <c r="K25" s="87" t="str">
        <f t="shared" si="0"/>
        <v>18200000000000000000</v>
      </c>
      <c r="L25" s="74" t="s">
        <v>529</v>
      </c>
    </row>
    <row r="26" spans="1:12">
      <c r="A26" s="71" t="s">
        <v>510</v>
      </c>
      <c r="B26" s="72" t="s">
        <v>6</v>
      </c>
      <c r="C26" s="73" t="s">
        <v>528</v>
      </c>
      <c r="D26" s="136" t="s">
        <v>511</v>
      </c>
      <c r="E26" s="137"/>
      <c r="F26" s="137"/>
      <c r="G26" s="138"/>
      <c r="H26" s="113">
        <v>23104200</v>
      </c>
      <c r="I26" s="114">
        <v>6738041.2000000002</v>
      </c>
      <c r="J26" s="43">
        <v>16366158.800000001</v>
      </c>
      <c r="K26" s="87" t="str">
        <f t="shared" si="0"/>
        <v>18210000000000000000</v>
      </c>
      <c r="L26" s="74" t="s">
        <v>530</v>
      </c>
    </row>
    <row r="27" spans="1:12">
      <c r="A27" s="71" t="s">
        <v>531</v>
      </c>
      <c r="B27" s="72" t="s">
        <v>6</v>
      </c>
      <c r="C27" s="73" t="s">
        <v>528</v>
      </c>
      <c r="D27" s="136" t="s">
        <v>532</v>
      </c>
      <c r="E27" s="137"/>
      <c r="F27" s="137"/>
      <c r="G27" s="138"/>
      <c r="H27" s="113">
        <v>13202200</v>
      </c>
      <c r="I27" s="114">
        <v>4905737.66</v>
      </c>
      <c r="J27" s="43">
        <v>8296462.3399999999</v>
      </c>
      <c r="K27" s="87" t="str">
        <f t="shared" si="0"/>
        <v>18210100000000000000</v>
      </c>
      <c r="L27" s="74" t="s">
        <v>533</v>
      </c>
    </row>
    <row r="28" spans="1:12">
      <c r="A28" s="71" t="s">
        <v>534</v>
      </c>
      <c r="B28" s="72" t="s">
        <v>6</v>
      </c>
      <c r="C28" s="73" t="s">
        <v>528</v>
      </c>
      <c r="D28" s="136" t="s">
        <v>535</v>
      </c>
      <c r="E28" s="137"/>
      <c r="F28" s="137"/>
      <c r="G28" s="138"/>
      <c r="H28" s="113">
        <v>13202200</v>
      </c>
      <c r="I28" s="114">
        <v>4905737.66</v>
      </c>
      <c r="J28" s="43">
        <v>8296462.3399999999</v>
      </c>
      <c r="K28" s="87" t="str">
        <f t="shared" si="0"/>
        <v>18210102000010000110</v>
      </c>
      <c r="L28" s="74" t="s">
        <v>536</v>
      </c>
    </row>
    <row r="29" spans="1:12" s="61" customFormat="1" ht="56.25">
      <c r="A29" s="59" t="s">
        <v>537</v>
      </c>
      <c r="B29" s="58" t="s">
        <v>6</v>
      </c>
      <c r="C29" s="90" t="s">
        <v>528</v>
      </c>
      <c r="D29" s="139" t="s">
        <v>538</v>
      </c>
      <c r="E29" s="140"/>
      <c r="F29" s="140"/>
      <c r="G29" s="141"/>
      <c r="H29" s="115">
        <v>13014200</v>
      </c>
      <c r="I29" s="116">
        <v>4858297.95</v>
      </c>
      <c r="J29" s="117">
        <f>IF(H29=0,0,MAX(H29-I29,0))</f>
        <v>8155902.0499999998</v>
      </c>
      <c r="K29" s="88" t="str">
        <f t="shared" si="0"/>
        <v>18210102010010000110</v>
      </c>
      <c r="L29" s="60" t="str">
        <f>C29 &amp; D29 &amp; G29</f>
        <v>18210102010010000110</v>
      </c>
    </row>
    <row r="30" spans="1:12" s="61" customFormat="1" ht="90">
      <c r="A30" s="59" t="s">
        <v>539</v>
      </c>
      <c r="B30" s="58" t="s">
        <v>6</v>
      </c>
      <c r="C30" s="90" t="s">
        <v>528</v>
      </c>
      <c r="D30" s="139" t="s">
        <v>540</v>
      </c>
      <c r="E30" s="140"/>
      <c r="F30" s="140"/>
      <c r="G30" s="141"/>
      <c r="H30" s="115">
        <v>93000</v>
      </c>
      <c r="I30" s="116">
        <v>29408.080000000002</v>
      </c>
      <c r="J30" s="117">
        <f>IF(H30=0,0,MAX(H30-I30,0))</f>
        <v>63591.92</v>
      </c>
      <c r="K30" s="88" t="str">
        <f t="shared" si="0"/>
        <v>18210102020010000110</v>
      </c>
      <c r="L30" s="60" t="str">
        <f>C30 &amp; D30 &amp; G30</f>
        <v>18210102020010000110</v>
      </c>
    </row>
    <row r="31" spans="1:12" s="61" customFormat="1" ht="33.75">
      <c r="A31" s="59" t="s">
        <v>541</v>
      </c>
      <c r="B31" s="58" t="s">
        <v>6</v>
      </c>
      <c r="C31" s="90" t="s">
        <v>528</v>
      </c>
      <c r="D31" s="139" t="s">
        <v>542</v>
      </c>
      <c r="E31" s="140"/>
      <c r="F31" s="140"/>
      <c r="G31" s="141"/>
      <c r="H31" s="115">
        <v>95000</v>
      </c>
      <c r="I31" s="116">
        <v>18031.63</v>
      </c>
      <c r="J31" s="117">
        <f>IF(H31=0,0,MAX(H31-I31,0))</f>
        <v>76968.37</v>
      </c>
      <c r="K31" s="88" t="str">
        <f t="shared" si="0"/>
        <v>18210102030010000110</v>
      </c>
      <c r="L31" s="60" t="str">
        <f>C31 &amp; D31 &amp; G31</f>
        <v>18210102030010000110</v>
      </c>
    </row>
    <row r="32" spans="1:12">
      <c r="A32" s="71" t="s">
        <v>543</v>
      </c>
      <c r="B32" s="72" t="s">
        <v>6</v>
      </c>
      <c r="C32" s="73" t="s">
        <v>528</v>
      </c>
      <c r="D32" s="136" t="s">
        <v>544</v>
      </c>
      <c r="E32" s="137"/>
      <c r="F32" s="137"/>
      <c r="G32" s="138"/>
      <c r="H32" s="113">
        <v>2000</v>
      </c>
      <c r="I32" s="114">
        <v>1051.3499999999999</v>
      </c>
      <c r="J32" s="43">
        <v>948.65</v>
      </c>
      <c r="K32" s="87" t="str">
        <f t="shared" si="0"/>
        <v>18210500000000000000</v>
      </c>
      <c r="L32" s="74" t="s">
        <v>545</v>
      </c>
    </row>
    <row r="33" spans="1:12">
      <c r="A33" s="71" t="s">
        <v>546</v>
      </c>
      <c r="B33" s="72" t="s">
        <v>6</v>
      </c>
      <c r="C33" s="73" t="s">
        <v>528</v>
      </c>
      <c r="D33" s="136" t="s">
        <v>547</v>
      </c>
      <c r="E33" s="137"/>
      <c r="F33" s="137"/>
      <c r="G33" s="138"/>
      <c r="H33" s="113">
        <v>2000</v>
      </c>
      <c r="I33" s="114">
        <v>1051.3499999999999</v>
      </c>
      <c r="J33" s="43">
        <v>948.65</v>
      </c>
      <c r="K33" s="87" t="str">
        <f t="shared" si="0"/>
        <v>18210503000010000110</v>
      </c>
      <c r="L33" s="74" t="s">
        <v>548</v>
      </c>
    </row>
    <row r="34" spans="1:12" s="61" customFormat="1">
      <c r="A34" s="59" t="s">
        <v>546</v>
      </c>
      <c r="B34" s="58" t="s">
        <v>6</v>
      </c>
      <c r="C34" s="90" t="s">
        <v>528</v>
      </c>
      <c r="D34" s="139" t="s">
        <v>549</v>
      </c>
      <c r="E34" s="140"/>
      <c r="F34" s="140"/>
      <c r="G34" s="141"/>
      <c r="H34" s="115">
        <v>2000</v>
      </c>
      <c r="I34" s="116">
        <v>1051.3499999999999</v>
      </c>
      <c r="J34" s="117">
        <f>IF(H34=0,0,MAX(H34-I34,0))</f>
        <v>948.65</v>
      </c>
      <c r="K34" s="88" t="str">
        <f t="shared" si="0"/>
        <v>18210503010010000110</v>
      </c>
      <c r="L34" s="60" t="str">
        <f>C34 &amp; D34 &amp; G34</f>
        <v>18210503010010000110</v>
      </c>
    </row>
    <row r="35" spans="1:12">
      <c r="A35" s="71" t="s">
        <v>550</v>
      </c>
      <c r="B35" s="72" t="s">
        <v>6</v>
      </c>
      <c r="C35" s="73" t="s">
        <v>528</v>
      </c>
      <c r="D35" s="136" t="s">
        <v>551</v>
      </c>
      <c r="E35" s="137"/>
      <c r="F35" s="137"/>
      <c r="G35" s="138"/>
      <c r="H35" s="113">
        <v>9900000</v>
      </c>
      <c r="I35" s="114">
        <v>1831252.19</v>
      </c>
      <c r="J35" s="43">
        <v>8068747.8099999996</v>
      </c>
      <c r="K35" s="87" t="str">
        <f t="shared" si="0"/>
        <v>18210600000000000000</v>
      </c>
      <c r="L35" s="74" t="s">
        <v>552</v>
      </c>
    </row>
    <row r="36" spans="1:12">
      <c r="A36" s="71" t="s">
        <v>553</v>
      </c>
      <c r="B36" s="72" t="s">
        <v>6</v>
      </c>
      <c r="C36" s="73" t="s">
        <v>528</v>
      </c>
      <c r="D36" s="136" t="s">
        <v>554</v>
      </c>
      <c r="E36" s="137"/>
      <c r="F36" s="137"/>
      <c r="G36" s="138"/>
      <c r="H36" s="113">
        <v>1800000</v>
      </c>
      <c r="I36" s="114">
        <v>133960</v>
      </c>
      <c r="J36" s="43">
        <v>1666040</v>
      </c>
      <c r="K36" s="87" t="str">
        <f t="shared" si="0"/>
        <v>18210601000000000110</v>
      </c>
      <c r="L36" s="74" t="s">
        <v>555</v>
      </c>
    </row>
    <row r="37" spans="1:12" s="61" customFormat="1" ht="33.75">
      <c r="A37" s="59" t="s">
        <v>556</v>
      </c>
      <c r="B37" s="58" t="s">
        <v>6</v>
      </c>
      <c r="C37" s="90" t="s">
        <v>528</v>
      </c>
      <c r="D37" s="139" t="s">
        <v>557</v>
      </c>
      <c r="E37" s="140"/>
      <c r="F37" s="140"/>
      <c r="G37" s="141"/>
      <c r="H37" s="115">
        <v>1800000</v>
      </c>
      <c r="I37" s="116">
        <v>133960</v>
      </c>
      <c r="J37" s="117">
        <f>IF(H37=0,0,MAX(H37-I37,0))</f>
        <v>1666040</v>
      </c>
      <c r="K37" s="88" t="str">
        <f t="shared" si="0"/>
        <v>18210601030130000110</v>
      </c>
      <c r="L37" s="60" t="str">
        <f>C37 &amp; D37 &amp; G37</f>
        <v>18210601030130000110</v>
      </c>
    </row>
    <row r="38" spans="1:12">
      <c r="A38" s="71" t="s">
        <v>558</v>
      </c>
      <c r="B38" s="72" t="s">
        <v>6</v>
      </c>
      <c r="C38" s="73" t="s">
        <v>528</v>
      </c>
      <c r="D38" s="136" t="s">
        <v>559</v>
      </c>
      <c r="E38" s="137"/>
      <c r="F38" s="137"/>
      <c r="G38" s="138"/>
      <c r="H38" s="113">
        <v>8100000</v>
      </c>
      <c r="I38" s="114">
        <v>1697292.19</v>
      </c>
      <c r="J38" s="43">
        <v>6402707.8099999996</v>
      </c>
      <c r="K38" s="87" t="str">
        <f t="shared" si="0"/>
        <v>18210606000000000110</v>
      </c>
      <c r="L38" s="74" t="s">
        <v>560</v>
      </c>
    </row>
    <row r="39" spans="1:12">
      <c r="A39" s="71" t="s">
        <v>561</v>
      </c>
      <c r="B39" s="72" t="s">
        <v>6</v>
      </c>
      <c r="C39" s="73" t="s">
        <v>528</v>
      </c>
      <c r="D39" s="136" t="s">
        <v>562</v>
      </c>
      <c r="E39" s="137"/>
      <c r="F39" s="137"/>
      <c r="G39" s="138"/>
      <c r="H39" s="113">
        <v>3900000</v>
      </c>
      <c r="I39" s="114">
        <v>1343739.52</v>
      </c>
      <c r="J39" s="43">
        <v>2556260.48</v>
      </c>
      <c r="K39" s="87" t="str">
        <f t="shared" si="0"/>
        <v>18210606030000000110</v>
      </c>
      <c r="L39" s="74" t="s">
        <v>563</v>
      </c>
    </row>
    <row r="40" spans="1:12" s="61" customFormat="1" ht="21" customHeight="1">
      <c r="A40" s="59" t="s">
        <v>564</v>
      </c>
      <c r="B40" s="58" t="s">
        <v>6</v>
      </c>
      <c r="C40" s="90" t="s">
        <v>528</v>
      </c>
      <c r="D40" s="139" t="s">
        <v>565</v>
      </c>
      <c r="E40" s="140"/>
      <c r="F40" s="140"/>
      <c r="G40" s="141"/>
      <c r="H40" s="115">
        <v>3900000</v>
      </c>
      <c r="I40" s="116">
        <v>1343739.52</v>
      </c>
      <c r="J40" s="117">
        <f>IF(H40=0,0,MAX(H40-I40,0))</f>
        <v>2556260.48</v>
      </c>
      <c r="K40" s="88" t="str">
        <f t="shared" si="0"/>
        <v>18210606033130000110</v>
      </c>
      <c r="L40" s="60" t="str">
        <f>C40 &amp; D40 &amp; G40</f>
        <v>18210606033130000110</v>
      </c>
    </row>
    <row r="41" spans="1:12">
      <c r="A41" s="71" t="s">
        <v>566</v>
      </c>
      <c r="B41" s="72" t="s">
        <v>6</v>
      </c>
      <c r="C41" s="73" t="s">
        <v>528</v>
      </c>
      <c r="D41" s="136" t="s">
        <v>567</v>
      </c>
      <c r="E41" s="137"/>
      <c r="F41" s="137"/>
      <c r="G41" s="138"/>
      <c r="H41" s="113">
        <v>4200000</v>
      </c>
      <c r="I41" s="114">
        <v>353552.67</v>
      </c>
      <c r="J41" s="43">
        <v>3846447.33</v>
      </c>
      <c r="K41" s="87" t="str">
        <f t="shared" si="0"/>
        <v>18210606040000000110</v>
      </c>
      <c r="L41" s="74" t="s">
        <v>568</v>
      </c>
    </row>
    <row r="42" spans="1:12" s="61" customFormat="1" ht="26.25" customHeight="1">
      <c r="A42" s="59" t="s">
        <v>569</v>
      </c>
      <c r="B42" s="58" t="s">
        <v>6</v>
      </c>
      <c r="C42" s="90" t="s">
        <v>528</v>
      </c>
      <c r="D42" s="139" t="s">
        <v>570</v>
      </c>
      <c r="E42" s="140"/>
      <c r="F42" s="140"/>
      <c r="G42" s="141"/>
      <c r="H42" s="115">
        <v>4200000</v>
      </c>
      <c r="I42" s="116">
        <v>353552.67</v>
      </c>
      <c r="J42" s="117">
        <f>IF(H42=0,0,MAX(H42-I42,0))</f>
        <v>3846447.33</v>
      </c>
      <c r="K42" s="88" t="str">
        <f t="shared" si="0"/>
        <v>18210606043130000110</v>
      </c>
      <c r="L42" s="60" t="str">
        <f>C42 &amp; D42 &amp; G42</f>
        <v>18210606043130000110</v>
      </c>
    </row>
    <row r="43" spans="1:12">
      <c r="A43" s="71" t="s">
        <v>677</v>
      </c>
      <c r="B43" s="72" t="s">
        <v>6</v>
      </c>
      <c r="C43" s="73" t="s">
        <v>119</v>
      </c>
      <c r="D43" s="136" t="s">
        <v>68</v>
      </c>
      <c r="E43" s="137"/>
      <c r="F43" s="137"/>
      <c r="G43" s="138"/>
      <c r="H43" s="113">
        <v>7058000</v>
      </c>
      <c r="I43" s="114">
        <v>1968154.19</v>
      </c>
      <c r="J43" s="43">
        <v>5397764.04</v>
      </c>
      <c r="K43" s="87" t="str">
        <f t="shared" si="0"/>
        <v>33400000000000000000</v>
      </c>
      <c r="L43" s="74" t="s">
        <v>120</v>
      </c>
    </row>
    <row r="44" spans="1:12">
      <c r="A44" s="71" t="s">
        <v>510</v>
      </c>
      <c r="B44" s="72" t="s">
        <v>6</v>
      </c>
      <c r="C44" s="73" t="s">
        <v>119</v>
      </c>
      <c r="D44" s="136" t="s">
        <v>511</v>
      </c>
      <c r="E44" s="137"/>
      <c r="F44" s="137"/>
      <c r="G44" s="138"/>
      <c r="H44" s="113">
        <v>7058000</v>
      </c>
      <c r="I44" s="114">
        <v>1976780.25</v>
      </c>
      <c r="J44" s="43">
        <v>5389137.9800000004</v>
      </c>
      <c r="K44" s="87" t="str">
        <f t="shared" si="0"/>
        <v>33410000000000000000</v>
      </c>
      <c r="L44" s="74" t="s">
        <v>455</v>
      </c>
    </row>
    <row r="45" spans="1:12">
      <c r="A45" s="71" t="s">
        <v>571</v>
      </c>
      <c r="B45" s="72" t="s">
        <v>6</v>
      </c>
      <c r="C45" s="73" t="s">
        <v>119</v>
      </c>
      <c r="D45" s="136" t="s">
        <v>572</v>
      </c>
      <c r="E45" s="137"/>
      <c r="F45" s="137"/>
      <c r="G45" s="138"/>
      <c r="H45" s="113">
        <v>8000</v>
      </c>
      <c r="I45" s="114">
        <v>1600</v>
      </c>
      <c r="J45" s="43">
        <v>6400</v>
      </c>
      <c r="K45" s="87" t="str">
        <f t="shared" si="0"/>
        <v>33410800000000000000</v>
      </c>
      <c r="L45" s="74" t="s">
        <v>573</v>
      </c>
    </row>
    <row r="46" spans="1:12" ht="33.75">
      <c r="A46" s="71" t="s">
        <v>574</v>
      </c>
      <c r="B46" s="72" t="s">
        <v>6</v>
      </c>
      <c r="C46" s="73" t="s">
        <v>119</v>
      </c>
      <c r="D46" s="136" t="s">
        <v>575</v>
      </c>
      <c r="E46" s="137"/>
      <c r="F46" s="137"/>
      <c r="G46" s="138"/>
      <c r="H46" s="113">
        <v>8000</v>
      </c>
      <c r="I46" s="114">
        <v>1600</v>
      </c>
      <c r="J46" s="43">
        <v>6400</v>
      </c>
      <c r="K46" s="87" t="str">
        <f t="shared" si="0"/>
        <v>33410807000010000110</v>
      </c>
      <c r="L46" s="74" t="s">
        <v>576</v>
      </c>
    </row>
    <row r="47" spans="1:12" ht="45">
      <c r="A47" s="71" t="s">
        <v>577</v>
      </c>
      <c r="B47" s="72" t="s">
        <v>6</v>
      </c>
      <c r="C47" s="73" t="s">
        <v>119</v>
      </c>
      <c r="D47" s="136" t="s">
        <v>578</v>
      </c>
      <c r="E47" s="137"/>
      <c r="F47" s="137"/>
      <c r="G47" s="138"/>
      <c r="H47" s="113">
        <v>8000</v>
      </c>
      <c r="I47" s="114">
        <v>1600</v>
      </c>
      <c r="J47" s="43">
        <v>6400</v>
      </c>
      <c r="K47" s="87" t="str">
        <f t="shared" si="0"/>
        <v>33410807170010000110</v>
      </c>
      <c r="L47" s="74" t="s">
        <v>579</v>
      </c>
    </row>
    <row r="48" spans="1:12" s="61" customFormat="1" ht="67.5">
      <c r="A48" s="59" t="s">
        <v>580</v>
      </c>
      <c r="B48" s="58" t="s">
        <v>6</v>
      </c>
      <c r="C48" s="90" t="s">
        <v>119</v>
      </c>
      <c r="D48" s="139" t="s">
        <v>581</v>
      </c>
      <c r="E48" s="140"/>
      <c r="F48" s="140"/>
      <c r="G48" s="141"/>
      <c r="H48" s="115">
        <v>8000</v>
      </c>
      <c r="I48" s="116">
        <v>1600</v>
      </c>
      <c r="J48" s="117">
        <f>IF(H48=0,0,MAX(H48-I48,0))</f>
        <v>6400</v>
      </c>
      <c r="K48" s="88" t="str">
        <f t="shared" si="0"/>
        <v>33410807175010000110</v>
      </c>
      <c r="L48" s="60" t="str">
        <f>C48 &amp; D48 &amp; G48</f>
        <v>33410807175010000110</v>
      </c>
    </row>
    <row r="49" spans="1:12" ht="33.75">
      <c r="A49" s="71" t="s">
        <v>582</v>
      </c>
      <c r="B49" s="72" t="s">
        <v>6</v>
      </c>
      <c r="C49" s="73" t="s">
        <v>119</v>
      </c>
      <c r="D49" s="136" t="s">
        <v>583</v>
      </c>
      <c r="E49" s="137"/>
      <c r="F49" s="137"/>
      <c r="G49" s="138"/>
      <c r="H49" s="113">
        <v>6650000</v>
      </c>
      <c r="I49" s="114">
        <v>1326754.02</v>
      </c>
      <c r="J49" s="43">
        <v>5323245.9800000004</v>
      </c>
      <c r="K49" s="87" t="str">
        <f t="shared" ref="K49:K80" si="1">C49 &amp; D49 &amp; G49</f>
        <v>33411100000000000000</v>
      </c>
      <c r="L49" s="74" t="s">
        <v>584</v>
      </c>
    </row>
    <row r="50" spans="1:12" ht="67.5">
      <c r="A50" s="71" t="s">
        <v>585</v>
      </c>
      <c r="B50" s="72" t="s">
        <v>6</v>
      </c>
      <c r="C50" s="73" t="s">
        <v>119</v>
      </c>
      <c r="D50" s="136" t="s">
        <v>586</v>
      </c>
      <c r="E50" s="137"/>
      <c r="F50" s="137"/>
      <c r="G50" s="138"/>
      <c r="H50" s="113">
        <v>6650000</v>
      </c>
      <c r="I50" s="114">
        <v>1326754.02</v>
      </c>
      <c r="J50" s="43">
        <v>5323245.9800000004</v>
      </c>
      <c r="K50" s="87" t="str">
        <f t="shared" si="1"/>
        <v>33411105000000000120</v>
      </c>
      <c r="L50" s="74" t="s">
        <v>587</v>
      </c>
    </row>
    <row r="51" spans="1:12" ht="56.25">
      <c r="A51" s="71" t="s">
        <v>588</v>
      </c>
      <c r="B51" s="72" t="s">
        <v>6</v>
      </c>
      <c r="C51" s="73" t="s">
        <v>119</v>
      </c>
      <c r="D51" s="136" t="s">
        <v>589</v>
      </c>
      <c r="E51" s="137"/>
      <c r="F51" s="137"/>
      <c r="G51" s="138"/>
      <c r="H51" s="113">
        <v>6500000</v>
      </c>
      <c r="I51" s="114">
        <v>1278386.52</v>
      </c>
      <c r="J51" s="43">
        <v>5221613.4800000004</v>
      </c>
      <c r="K51" s="87" t="str">
        <f t="shared" si="1"/>
        <v>33411105010000000120</v>
      </c>
      <c r="L51" s="74" t="s">
        <v>590</v>
      </c>
    </row>
    <row r="52" spans="1:12" s="61" customFormat="1" ht="67.5">
      <c r="A52" s="59" t="s">
        <v>591</v>
      </c>
      <c r="B52" s="58" t="s">
        <v>6</v>
      </c>
      <c r="C52" s="90" t="s">
        <v>119</v>
      </c>
      <c r="D52" s="139" t="s">
        <v>592</v>
      </c>
      <c r="E52" s="140"/>
      <c r="F52" s="140"/>
      <c r="G52" s="141"/>
      <c r="H52" s="115">
        <v>6500000</v>
      </c>
      <c r="I52" s="116">
        <v>1278386.52</v>
      </c>
      <c r="J52" s="117">
        <f>IF(H52=0,0,MAX(H52-I52,0))</f>
        <v>5221613.4800000004</v>
      </c>
      <c r="K52" s="88" t="str">
        <f t="shared" si="1"/>
        <v>33411105013130000120</v>
      </c>
      <c r="L52" s="60" t="str">
        <f>C52 &amp; D52 &amp; G52</f>
        <v>33411105013130000120</v>
      </c>
    </row>
    <row r="53" spans="1:12" ht="33.75">
      <c r="A53" s="71" t="s">
        <v>593</v>
      </c>
      <c r="B53" s="72" t="s">
        <v>6</v>
      </c>
      <c r="C53" s="73" t="s">
        <v>119</v>
      </c>
      <c r="D53" s="136" t="s">
        <v>594</v>
      </c>
      <c r="E53" s="137"/>
      <c r="F53" s="137"/>
      <c r="G53" s="138"/>
      <c r="H53" s="113">
        <v>150000</v>
      </c>
      <c r="I53" s="114">
        <v>48367.5</v>
      </c>
      <c r="J53" s="43">
        <v>101632.5</v>
      </c>
      <c r="K53" s="87" t="str">
        <f t="shared" si="1"/>
        <v>33411105070000000120</v>
      </c>
      <c r="L53" s="74" t="s">
        <v>595</v>
      </c>
    </row>
    <row r="54" spans="1:12" s="61" customFormat="1" ht="33.75">
      <c r="A54" s="59" t="s">
        <v>596</v>
      </c>
      <c r="B54" s="58" t="s">
        <v>6</v>
      </c>
      <c r="C54" s="90" t="s">
        <v>119</v>
      </c>
      <c r="D54" s="139" t="s">
        <v>597</v>
      </c>
      <c r="E54" s="140"/>
      <c r="F54" s="140"/>
      <c r="G54" s="141"/>
      <c r="H54" s="115">
        <v>150000</v>
      </c>
      <c r="I54" s="116">
        <v>48367.5</v>
      </c>
      <c r="J54" s="117">
        <f>IF(H54=0,0,MAX(H54-I54,0))</f>
        <v>101632.5</v>
      </c>
      <c r="K54" s="88" t="str">
        <f t="shared" si="1"/>
        <v>33411105075130000120</v>
      </c>
      <c r="L54" s="60" t="str">
        <f>C54 &amp; D54 &amp; G54</f>
        <v>33411105075130000120</v>
      </c>
    </row>
    <row r="55" spans="1:12" ht="22.5">
      <c r="A55" s="71" t="s">
        <v>598</v>
      </c>
      <c r="B55" s="72" t="s">
        <v>6</v>
      </c>
      <c r="C55" s="73" t="s">
        <v>119</v>
      </c>
      <c r="D55" s="136" t="s">
        <v>599</v>
      </c>
      <c r="E55" s="137"/>
      <c r="F55" s="137"/>
      <c r="G55" s="138"/>
      <c r="H55" s="113">
        <v>400000</v>
      </c>
      <c r="I55" s="114">
        <v>641930.9</v>
      </c>
      <c r="J55" s="43">
        <v>59492</v>
      </c>
      <c r="K55" s="87" t="str">
        <f t="shared" si="1"/>
        <v>33411400000000000000</v>
      </c>
      <c r="L55" s="74" t="s">
        <v>600</v>
      </c>
    </row>
    <row r="56" spans="1:12" ht="67.5">
      <c r="A56" s="71" t="s">
        <v>601</v>
      </c>
      <c r="B56" s="72" t="s">
        <v>6</v>
      </c>
      <c r="C56" s="73" t="s">
        <v>119</v>
      </c>
      <c r="D56" s="136" t="s">
        <v>602</v>
      </c>
      <c r="E56" s="137"/>
      <c r="F56" s="137"/>
      <c r="G56" s="138"/>
      <c r="H56" s="113"/>
      <c r="I56" s="114">
        <v>-59492</v>
      </c>
      <c r="J56" s="43">
        <v>59492</v>
      </c>
      <c r="K56" s="87" t="str">
        <f t="shared" si="1"/>
        <v>33411402000000000000</v>
      </c>
      <c r="L56" s="74" t="s">
        <v>603</v>
      </c>
    </row>
    <row r="57" spans="1:12" ht="78.75">
      <c r="A57" s="71" t="s">
        <v>604</v>
      </c>
      <c r="B57" s="72" t="s">
        <v>6</v>
      </c>
      <c r="C57" s="73" t="s">
        <v>119</v>
      </c>
      <c r="D57" s="136" t="s">
        <v>605</v>
      </c>
      <c r="E57" s="137"/>
      <c r="F57" s="137"/>
      <c r="G57" s="138"/>
      <c r="H57" s="113"/>
      <c r="I57" s="114">
        <v>-59492</v>
      </c>
      <c r="J57" s="43">
        <v>59492</v>
      </c>
      <c r="K57" s="87" t="str">
        <f t="shared" si="1"/>
        <v>33411402050130000410</v>
      </c>
      <c r="L57" s="74" t="s">
        <v>606</v>
      </c>
    </row>
    <row r="58" spans="1:12" s="61" customFormat="1" ht="67.5">
      <c r="A58" s="59" t="s">
        <v>607</v>
      </c>
      <c r="B58" s="58" t="s">
        <v>6</v>
      </c>
      <c r="C58" s="90" t="s">
        <v>119</v>
      </c>
      <c r="D58" s="139" t="s">
        <v>608</v>
      </c>
      <c r="E58" s="140"/>
      <c r="F58" s="140"/>
      <c r="G58" s="141"/>
      <c r="H58" s="115"/>
      <c r="I58" s="116">
        <v>-59492</v>
      </c>
      <c r="J58" s="117">
        <f>IF(H58=0,0,MAX(H58-I58,0))</f>
        <v>0</v>
      </c>
      <c r="K58" s="88" t="str">
        <f t="shared" si="1"/>
        <v>33411402053130000410</v>
      </c>
      <c r="L58" s="60" t="str">
        <f>C58 &amp; D58 &amp; G58</f>
        <v>33411402053130000410</v>
      </c>
    </row>
    <row r="59" spans="1:12" ht="22.5">
      <c r="A59" s="71" t="s">
        <v>609</v>
      </c>
      <c r="B59" s="72" t="s">
        <v>6</v>
      </c>
      <c r="C59" s="73" t="s">
        <v>119</v>
      </c>
      <c r="D59" s="136" t="s">
        <v>610</v>
      </c>
      <c r="E59" s="137"/>
      <c r="F59" s="137"/>
      <c r="G59" s="138"/>
      <c r="H59" s="113">
        <v>400000</v>
      </c>
      <c r="I59" s="114">
        <v>701422.9</v>
      </c>
      <c r="J59" s="43">
        <v>0</v>
      </c>
      <c r="K59" s="87" t="str">
        <f t="shared" si="1"/>
        <v>33411406000000000430</v>
      </c>
      <c r="L59" s="74" t="s">
        <v>611</v>
      </c>
    </row>
    <row r="60" spans="1:12" ht="21.75" customHeight="1">
      <c r="A60" s="71" t="s">
        <v>612</v>
      </c>
      <c r="B60" s="72" t="s">
        <v>6</v>
      </c>
      <c r="C60" s="73" t="s">
        <v>119</v>
      </c>
      <c r="D60" s="136" t="s">
        <v>613</v>
      </c>
      <c r="E60" s="137"/>
      <c r="F60" s="137"/>
      <c r="G60" s="138"/>
      <c r="H60" s="113">
        <v>400000</v>
      </c>
      <c r="I60" s="114">
        <v>701422.9</v>
      </c>
      <c r="J60" s="43">
        <v>0</v>
      </c>
      <c r="K60" s="87" t="str">
        <f t="shared" si="1"/>
        <v>33411406010000000430</v>
      </c>
      <c r="L60" s="74" t="s">
        <v>614</v>
      </c>
    </row>
    <row r="61" spans="1:12" s="61" customFormat="1" ht="33.75" customHeight="1">
      <c r="A61" s="59" t="s">
        <v>615</v>
      </c>
      <c r="B61" s="58" t="s">
        <v>6</v>
      </c>
      <c r="C61" s="90" t="s">
        <v>119</v>
      </c>
      <c r="D61" s="139" t="s">
        <v>616</v>
      </c>
      <c r="E61" s="140"/>
      <c r="F61" s="140"/>
      <c r="G61" s="141"/>
      <c r="H61" s="115">
        <v>400000</v>
      </c>
      <c r="I61" s="116">
        <v>701422.9</v>
      </c>
      <c r="J61" s="117">
        <f>IF(H61=0,0,MAX(H61-I61,0))</f>
        <v>0</v>
      </c>
      <c r="K61" s="88" t="str">
        <f t="shared" si="1"/>
        <v>33411406013130000430</v>
      </c>
      <c r="L61" s="60" t="str">
        <f>C61 &amp; D61 &amp; G61</f>
        <v>33411406013130000430</v>
      </c>
    </row>
    <row r="62" spans="1:12">
      <c r="A62" s="71" t="s">
        <v>617</v>
      </c>
      <c r="B62" s="72" t="s">
        <v>6</v>
      </c>
      <c r="C62" s="73" t="s">
        <v>119</v>
      </c>
      <c r="D62" s="136" t="s">
        <v>618</v>
      </c>
      <c r="E62" s="137"/>
      <c r="F62" s="137"/>
      <c r="G62" s="138"/>
      <c r="H62" s="113"/>
      <c r="I62" s="114">
        <v>6495.33</v>
      </c>
      <c r="J62" s="43">
        <v>0</v>
      </c>
      <c r="K62" s="87" t="str">
        <f t="shared" si="1"/>
        <v>33411600000000000000</v>
      </c>
      <c r="L62" s="74" t="s">
        <v>619</v>
      </c>
    </row>
    <row r="63" spans="1:12" ht="45">
      <c r="A63" s="71" t="s">
        <v>620</v>
      </c>
      <c r="B63" s="72" t="s">
        <v>6</v>
      </c>
      <c r="C63" s="73" t="s">
        <v>119</v>
      </c>
      <c r="D63" s="136" t="s">
        <v>621</v>
      </c>
      <c r="E63" s="137"/>
      <c r="F63" s="137"/>
      <c r="G63" s="138"/>
      <c r="H63" s="113"/>
      <c r="I63" s="114">
        <v>6495.33</v>
      </c>
      <c r="J63" s="43">
        <v>0</v>
      </c>
      <c r="K63" s="87" t="str">
        <f t="shared" si="1"/>
        <v>33411637000000000140</v>
      </c>
      <c r="L63" s="74" t="s">
        <v>622</v>
      </c>
    </row>
    <row r="64" spans="1:12" s="61" customFormat="1" ht="56.25">
      <c r="A64" s="59" t="s">
        <v>623</v>
      </c>
      <c r="B64" s="58" t="s">
        <v>6</v>
      </c>
      <c r="C64" s="90" t="s">
        <v>119</v>
      </c>
      <c r="D64" s="139" t="s">
        <v>624</v>
      </c>
      <c r="E64" s="140"/>
      <c r="F64" s="140"/>
      <c r="G64" s="141"/>
      <c r="H64" s="115"/>
      <c r="I64" s="116">
        <v>6495.33</v>
      </c>
      <c r="J64" s="117">
        <f>IF(H64=0,0,MAX(H64-I64,0))</f>
        <v>0</v>
      </c>
      <c r="K64" s="88" t="str">
        <f t="shared" si="1"/>
        <v>33411637040130000140</v>
      </c>
      <c r="L64" s="60" t="str">
        <f>C64 &amp; D64 &amp; G64</f>
        <v>33411637040130000140</v>
      </c>
    </row>
    <row r="65" spans="1:12">
      <c r="A65" s="71" t="s">
        <v>625</v>
      </c>
      <c r="B65" s="72" t="s">
        <v>6</v>
      </c>
      <c r="C65" s="73" t="s">
        <v>119</v>
      </c>
      <c r="D65" s="136" t="s">
        <v>626</v>
      </c>
      <c r="E65" s="137"/>
      <c r="F65" s="137"/>
      <c r="G65" s="138"/>
      <c r="H65" s="113"/>
      <c r="I65" s="114">
        <v>-8626.06</v>
      </c>
      <c r="J65" s="43">
        <v>8626.06</v>
      </c>
      <c r="K65" s="87" t="str">
        <f t="shared" si="1"/>
        <v>33420000000000000000</v>
      </c>
      <c r="L65" s="74" t="s">
        <v>627</v>
      </c>
    </row>
    <row r="66" spans="1:12" ht="78.75">
      <c r="A66" s="71" t="s">
        <v>628</v>
      </c>
      <c r="B66" s="72" t="s">
        <v>6</v>
      </c>
      <c r="C66" s="73" t="s">
        <v>119</v>
      </c>
      <c r="D66" s="136" t="s">
        <v>629</v>
      </c>
      <c r="E66" s="137"/>
      <c r="F66" s="137"/>
      <c r="G66" s="138"/>
      <c r="H66" s="113"/>
      <c r="I66" s="114">
        <v>-8626.06</v>
      </c>
      <c r="J66" s="43">
        <v>8626.06</v>
      </c>
      <c r="K66" s="87" t="str">
        <f t="shared" si="1"/>
        <v>33420800000000000000</v>
      </c>
      <c r="L66" s="74" t="s">
        <v>630</v>
      </c>
    </row>
    <row r="67" spans="1:12" s="61" customFormat="1" ht="78.75">
      <c r="A67" s="59" t="s">
        <v>631</v>
      </c>
      <c r="B67" s="58" t="s">
        <v>6</v>
      </c>
      <c r="C67" s="90" t="s">
        <v>119</v>
      </c>
      <c r="D67" s="139" t="s">
        <v>632</v>
      </c>
      <c r="E67" s="140"/>
      <c r="F67" s="140"/>
      <c r="G67" s="141"/>
      <c r="H67" s="115"/>
      <c r="I67" s="116">
        <v>-8626.06</v>
      </c>
      <c r="J67" s="117">
        <f>IF(H67=0,0,MAX(H67-I67,0))</f>
        <v>0</v>
      </c>
      <c r="K67" s="88" t="str">
        <f t="shared" si="1"/>
        <v>33420805000130000180</v>
      </c>
      <c r="L67" s="60" t="str">
        <f>C67 &amp; D67 &amp; G67</f>
        <v>33420805000130000180</v>
      </c>
    </row>
    <row r="68" spans="1:12" ht="22.5">
      <c r="A68" s="71" t="s">
        <v>676</v>
      </c>
      <c r="B68" s="72" t="s">
        <v>6</v>
      </c>
      <c r="C68" s="73" t="s">
        <v>60</v>
      </c>
      <c r="D68" s="136" t="s">
        <v>68</v>
      </c>
      <c r="E68" s="137"/>
      <c r="F68" s="137"/>
      <c r="G68" s="138"/>
      <c r="H68" s="113">
        <v>20383227</v>
      </c>
      <c r="I68" s="114">
        <v>3586757.99</v>
      </c>
      <c r="J68" s="43">
        <v>16805095.07</v>
      </c>
      <c r="K68" s="87" t="str">
        <f t="shared" si="1"/>
        <v>49200000000000000000</v>
      </c>
      <c r="L68" s="74" t="s">
        <v>495</v>
      </c>
    </row>
    <row r="69" spans="1:12">
      <c r="A69" s="71" t="s">
        <v>625</v>
      </c>
      <c r="B69" s="72" t="s">
        <v>6</v>
      </c>
      <c r="C69" s="73" t="s">
        <v>60</v>
      </c>
      <c r="D69" s="136" t="s">
        <v>626</v>
      </c>
      <c r="E69" s="137"/>
      <c r="F69" s="137"/>
      <c r="G69" s="138"/>
      <c r="H69" s="113">
        <v>20383227</v>
      </c>
      <c r="I69" s="114">
        <v>3586757.99</v>
      </c>
      <c r="J69" s="43">
        <v>16805095.07</v>
      </c>
      <c r="K69" s="87" t="str">
        <f t="shared" si="1"/>
        <v>49220000000000000000</v>
      </c>
      <c r="L69" s="74" t="s">
        <v>633</v>
      </c>
    </row>
    <row r="70" spans="1:12" ht="24" customHeight="1">
      <c r="A70" s="71" t="s">
        <v>634</v>
      </c>
      <c r="B70" s="72" t="s">
        <v>6</v>
      </c>
      <c r="C70" s="73" t="s">
        <v>60</v>
      </c>
      <c r="D70" s="136" t="s">
        <v>635</v>
      </c>
      <c r="E70" s="137"/>
      <c r="F70" s="137"/>
      <c r="G70" s="138"/>
      <c r="H70" s="113">
        <v>20383227</v>
      </c>
      <c r="I70" s="114">
        <v>7491427</v>
      </c>
      <c r="J70" s="43">
        <v>12891800</v>
      </c>
      <c r="K70" s="87" t="str">
        <f t="shared" si="1"/>
        <v>49220200000000000000</v>
      </c>
      <c r="L70" s="74" t="s">
        <v>636</v>
      </c>
    </row>
    <row r="71" spans="1:12" ht="22.5">
      <c r="A71" s="71" t="s">
        <v>637</v>
      </c>
      <c r="B71" s="72" t="s">
        <v>6</v>
      </c>
      <c r="C71" s="73" t="s">
        <v>60</v>
      </c>
      <c r="D71" s="136" t="s">
        <v>638</v>
      </c>
      <c r="E71" s="137"/>
      <c r="F71" s="137"/>
      <c r="G71" s="138"/>
      <c r="H71" s="113">
        <v>17913227</v>
      </c>
      <c r="I71" s="114">
        <v>7491427</v>
      </c>
      <c r="J71" s="43">
        <v>10421800</v>
      </c>
      <c r="K71" s="87" t="str">
        <f t="shared" si="1"/>
        <v>49220220000000000151</v>
      </c>
      <c r="L71" s="74" t="s">
        <v>639</v>
      </c>
    </row>
    <row r="72" spans="1:12" ht="33.75">
      <c r="A72" s="71" t="s">
        <v>640</v>
      </c>
      <c r="B72" s="72" t="s">
        <v>6</v>
      </c>
      <c r="C72" s="73" t="s">
        <v>60</v>
      </c>
      <c r="D72" s="136" t="s">
        <v>641</v>
      </c>
      <c r="E72" s="137"/>
      <c r="F72" s="137"/>
      <c r="G72" s="138"/>
      <c r="H72" s="113">
        <v>733800</v>
      </c>
      <c r="I72" s="114">
        <v>0</v>
      </c>
      <c r="J72" s="43">
        <v>733800</v>
      </c>
      <c r="K72" s="87" t="str">
        <f t="shared" si="1"/>
        <v>49220220077000000151</v>
      </c>
      <c r="L72" s="74" t="s">
        <v>642</v>
      </c>
    </row>
    <row r="73" spans="1:12" s="61" customFormat="1" ht="33.75">
      <c r="A73" s="59" t="s">
        <v>643</v>
      </c>
      <c r="B73" s="58" t="s">
        <v>6</v>
      </c>
      <c r="C73" s="90" t="s">
        <v>60</v>
      </c>
      <c r="D73" s="139" t="s">
        <v>644</v>
      </c>
      <c r="E73" s="140"/>
      <c r="F73" s="140"/>
      <c r="G73" s="141"/>
      <c r="H73" s="115">
        <v>733800</v>
      </c>
      <c r="I73" s="116">
        <v>0</v>
      </c>
      <c r="J73" s="117">
        <f>IF(H73=0,0,MAX(H73-I73,0))</f>
        <v>733800</v>
      </c>
      <c r="K73" s="88" t="str">
        <f t="shared" si="1"/>
        <v>49220220077130000151</v>
      </c>
      <c r="L73" s="60" t="str">
        <f>C73 &amp; D73 &amp; G73</f>
        <v>49220220077130000151</v>
      </c>
    </row>
    <row r="74" spans="1:12" ht="45">
      <c r="A74" s="71" t="s">
        <v>645</v>
      </c>
      <c r="B74" s="72" t="s">
        <v>6</v>
      </c>
      <c r="C74" s="73" t="s">
        <v>60</v>
      </c>
      <c r="D74" s="136" t="s">
        <v>646</v>
      </c>
      <c r="E74" s="137"/>
      <c r="F74" s="137"/>
      <c r="G74" s="138"/>
      <c r="H74" s="113">
        <v>6913470</v>
      </c>
      <c r="I74" s="114">
        <v>6913470</v>
      </c>
      <c r="J74" s="43">
        <v>0</v>
      </c>
      <c r="K74" s="87" t="str">
        <f t="shared" si="1"/>
        <v>49220225555000000151</v>
      </c>
      <c r="L74" s="74" t="s">
        <v>647</v>
      </c>
    </row>
    <row r="75" spans="1:12" s="61" customFormat="1" ht="45">
      <c r="A75" s="59" t="s">
        <v>648</v>
      </c>
      <c r="B75" s="58" t="s">
        <v>6</v>
      </c>
      <c r="C75" s="90" t="s">
        <v>60</v>
      </c>
      <c r="D75" s="139" t="s">
        <v>649</v>
      </c>
      <c r="E75" s="140"/>
      <c r="F75" s="140"/>
      <c r="G75" s="141"/>
      <c r="H75" s="115">
        <v>6913470</v>
      </c>
      <c r="I75" s="116">
        <v>6913470</v>
      </c>
      <c r="J75" s="117">
        <f>IF(H75=0,0,MAX(H75-I75,0))</f>
        <v>0</v>
      </c>
      <c r="K75" s="88" t="str">
        <f t="shared" si="1"/>
        <v>49220225555130000151</v>
      </c>
      <c r="L75" s="60" t="str">
        <f>C75 &amp; D75 &amp; G75</f>
        <v>49220225555130000151</v>
      </c>
    </row>
    <row r="76" spans="1:12" ht="22.5">
      <c r="A76" s="71" t="s">
        <v>650</v>
      </c>
      <c r="B76" s="72" t="s">
        <v>6</v>
      </c>
      <c r="C76" s="73" t="s">
        <v>60</v>
      </c>
      <c r="D76" s="136" t="s">
        <v>651</v>
      </c>
      <c r="E76" s="137"/>
      <c r="F76" s="137"/>
      <c r="G76" s="138"/>
      <c r="H76" s="113">
        <v>577957</v>
      </c>
      <c r="I76" s="114">
        <v>577957</v>
      </c>
      <c r="J76" s="43">
        <v>0</v>
      </c>
      <c r="K76" s="87" t="str">
        <f t="shared" si="1"/>
        <v>49220225560000000151</v>
      </c>
      <c r="L76" s="74" t="s">
        <v>652</v>
      </c>
    </row>
    <row r="77" spans="1:12" s="61" customFormat="1" ht="33.75">
      <c r="A77" s="59" t="s">
        <v>653</v>
      </c>
      <c r="B77" s="58" t="s">
        <v>6</v>
      </c>
      <c r="C77" s="90" t="s">
        <v>60</v>
      </c>
      <c r="D77" s="139" t="s">
        <v>654</v>
      </c>
      <c r="E77" s="140"/>
      <c r="F77" s="140"/>
      <c r="G77" s="141"/>
      <c r="H77" s="115">
        <v>577957</v>
      </c>
      <c r="I77" s="116">
        <v>577957</v>
      </c>
      <c r="J77" s="117">
        <f>IF(H77=0,0,MAX(H77-I77,0))</f>
        <v>0</v>
      </c>
      <c r="K77" s="88" t="str">
        <f t="shared" si="1"/>
        <v>49220225560130000151</v>
      </c>
      <c r="L77" s="60" t="str">
        <f>C77 &amp; D77 &amp; G77</f>
        <v>49220225560130000151</v>
      </c>
    </row>
    <row r="78" spans="1:12">
      <c r="A78" s="71" t="s">
        <v>655</v>
      </c>
      <c r="B78" s="72" t="s">
        <v>6</v>
      </c>
      <c r="C78" s="73" t="s">
        <v>60</v>
      </c>
      <c r="D78" s="136" t="s">
        <v>656</v>
      </c>
      <c r="E78" s="137"/>
      <c r="F78" s="137"/>
      <c r="G78" s="138"/>
      <c r="H78" s="113">
        <v>9688000</v>
      </c>
      <c r="I78" s="114">
        <v>0</v>
      </c>
      <c r="J78" s="43">
        <v>9688000</v>
      </c>
      <c r="K78" s="87" t="str">
        <f t="shared" si="1"/>
        <v>49220229999000000151</v>
      </c>
      <c r="L78" s="74" t="s">
        <v>657</v>
      </c>
    </row>
    <row r="79" spans="1:12" s="61" customFormat="1">
      <c r="A79" s="59" t="s">
        <v>658</v>
      </c>
      <c r="B79" s="58" t="s">
        <v>6</v>
      </c>
      <c r="C79" s="90" t="s">
        <v>60</v>
      </c>
      <c r="D79" s="139" t="s">
        <v>659</v>
      </c>
      <c r="E79" s="140"/>
      <c r="F79" s="140"/>
      <c r="G79" s="141"/>
      <c r="H79" s="115">
        <v>9688000</v>
      </c>
      <c r="I79" s="116">
        <v>0</v>
      </c>
      <c r="J79" s="117">
        <f>IF(H79=0,0,MAX(H79-I79,0))</f>
        <v>9688000</v>
      </c>
      <c r="K79" s="88" t="str">
        <f t="shared" si="1"/>
        <v>49220229999130000151</v>
      </c>
      <c r="L79" s="60" t="str">
        <f>C79 &amp; D79 &amp; G79</f>
        <v>49220229999130000151</v>
      </c>
    </row>
    <row r="80" spans="1:12">
      <c r="A80" s="71" t="s">
        <v>138</v>
      </c>
      <c r="B80" s="72" t="s">
        <v>6</v>
      </c>
      <c r="C80" s="73" t="s">
        <v>60</v>
      </c>
      <c r="D80" s="136" t="s">
        <v>660</v>
      </c>
      <c r="E80" s="137"/>
      <c r="F80" s="137"/>
      <c r="G80" s="138"/>
      <c r="H80" s="113">
        <v>2470000</v>
      </c>
      <c r="I80" s="114">
        <v>0</v>
      </c>
      <c r="J80" s="43">
        <v>2470000</v>
      </c>
      <c r="K80" s="87" t="str">
        <f t="shared" si="1"/>
        <v>49220240000000000151</v>
      </c>
      <c r="L80" s="74" t="s">
        <v>661</v>
      </c>
    </row>
    <row r="81" spans="1:12" ht="22.5">
      <c r="A81" s="71" t="s">
        <v>662</v>
      </c>
      <c r="B81" s="72" t="s">
        <v>6</v>
      </c>
      <c r="C81" s="73" t="s">
        <v>60</v>
      </c>
      <c r="D81" s="136" t="s">
        <v>663</v>
      </c>
      <c r="E81" s="137"/>
      <c r="F81" s="137"/>
      <c r="G81" s="138"/>
      <c r="H81" s="113">
        <v>2470000</v>
      </c>
      <c r="I81" s="114">
        <v>0</v>
      </c>
      <c r="J81" s="43">
        <v>2470000</v>
      </c>
      <c r="K81" s="87" t="str">
        <f t="shared" ref="K81:K87" si="2">C81 &amp; D81 &amp; G81</f>
        <v>49220249999000000151</v>
      </c>
      <c r="L81" s="74" t="s">
        <v>664</v>
      </c>
    </row>
    <row r="82" spans="1:12" s="61" customFormat="1" ht="22.5">
      <c r="A82" s="59" t="s">
        <v>665</v>
      </c>
      <c r="B82" s="58" t="s">
        <v>6</v>
      </c>
      <c r="C82" s="90" t="s">
        <v>60</v>
      </c>
      <c r="D82" s="139" t="s">
        <v>666</v>
      </c>
      <c r="E82" s="140"/>
      <c r="F82" s="140"/>
      <c r="G82" s="141"/>
      <c r="H82" s="115">
        <v>2470000</v>
      </c>
      <c r="I82" s="116">
        <v>0</v>
      </c>
      <c r="J82" s="117">
        <f>IF(H82=0,0,MAX(H82-I82,0))</f>
        <v>2470000</v>
      </c>
      <c r="K82" s="88" t="str">
        <f t="shared" si="2"/>
        <v>49220249999130000151</v>
      </c>
      <c r="L82" s="60" t="str">
        <f>C82 &amp; D82 &amp; G82</f>
        <v>49220249999130000151</v>
      </c>
    </row>
    <row r="83" spans="1:12" ht="78.75">
      <c r="A83" s="71" t="s">
        <v>628</v>
      </c>
      <c r="B83" s="72" t="s">
        <v>6</v>
      </c>
      <c r="C83" s="73" t="s">
        <v>60</v>
      </c>
      <c r="D83" s="136" t="s">
        <v>629</v>
      </c>
      <c r="E83" s="137"/>
      <c r="F83" s="137"/>
      <c r="G83" s="138"/>
      <c r="H83" s="113"/>
      <c r="I83" s="114">
        <v>8626.06</v>
      </c>
      <c r="J83" s="43">
        <v>0</v>
      </c>
      <c r="K83" s="87" t="str">
        <f t="shared" si="2"/>
        <v>49220800000000000000</v>
      </c>
      <c r="L83" s="74" t="s">
        <v>667</v>
      </c>
    </row>
    <row r="84" spans="1:12" s="61" customFormat="1" ht="78.75">
      <c r="A84" s="59" t="s">
        <v>631</v>
      </c>
      <c r="B84" s="58" t="s">
        <v>6</v>
      </c>
      <c r="C84" s="90" t="s">
        <v>60</v>
      </c>
      <c r="D84" s="139" t="s">
        <v>632</v>
      </c>
      <c r="E84" s="140"/>
      <c r="F84" s="140"/>
      <c r="G84" s="141"/>
      <c r="H84" s="115"/>
      <c r="I84" s="116">
        <v>8626.06</v>
      </c>
      <c r="J84" s="117">
        <f>IF(H84=0,0,MAX(H84-I84,0))</f>
        <v>0</v>
      </c>
      <c r="K84" s="88" t="str">
        <f t="shared" si="2"/>
        <v>49220805000130000180</v>
      </c>
      <c r="L84" s="60" t="str">
        <f>C84 &amp; D84 &amp; G84</f>
        <v>49220805000130000180</v>
      </c>
    </row>
    <row r="85" spans="1:12" ht="33.75">
      <c r="A85" s="71" t="s">
        <v>668</v>
      </c>
      <c r="B85" s="72" t="s">
        <v>6</v>
      </c>
      <c r="C85" s="73" t="s">
        <v>60</v>
      </c>
      <c r="D85" s="136" t="s">
        <v>669</v>
      </c>
      <c r="E85" s="137"/>
      <c r="F85" s="137"/>
      <c r="G85" s="138"/>
      <c r="H85" s="113"/>
      <c r="I85" s="114">
        <v>-3913295.07</v>
      </c>
      <c r="J85" s="43">
        <v>3913295.07</v>
      </c>
      <c r="K85" s="87" t="str">
        <f t="shared" si="2"/>
        <v>49221900000000000000</v>
      </c>
      <c r="L85" s="74" t="s">
        <v>670</v>
      </c>
    </row>
    <row r="86" spans="1:12" ht="32.25" customHeight="1">
      <c r="A86" s="71" t="s">
        <v>671</v>
      </c>
      <c r="B86" s="72" t="s">
        <v>6</v>
      </c>
      <c r="C86" s="73" t="s">
        <v>60</v>
      </c>
      <c r="D86" s="136" t="s">
        <v>672</v>
      </c>
      <c r="E86" s="137"/>
      <c r="F86" s="137"/>
      <c r="G86" s="138"/>
      <c r="H86" s="113"/>
      <c r="I86" s="114">
        <v>-3913295.07</v>
      </c>
      <c r="J86" s="43">
        <v>3913295.07</v>
      </c>
      <c r="K86" s="87" t="str">
        <f t="shared" si="2"/>
        <v>49221900000130000151</v>
      </c>
      <c r="L86" s="74" t="s">
        <v>673</v>
      </c>
    </row>
    <row r="87" spans="1:12" s="61" customFormat="1" ht="32.25" customHeight="1">
      <c r="A87" s="59" t="s">
        <v>674</v>
      </c>
      <c r="B87" s="58" t="s">
        <v>6</v>
      </c>
      <c r="C87" s="90" t="s">
        <v>60</v>
      </c>
      <c r="D87" s="139" t="s">
        <v>675</v>
      </c>
      <c r="E87" s="140"/>
      <c r="F87" s="140"/>
      <c r="G87" s="141"/>
      <c r="H87" s="115"/>
      <c r="I87" s="116">
        <v>-3913295.07</v>
      </c>
      <c r="J87" s="117">
        <f>IF(H87=0,0,MAX(H87-I87,0))</f>
        <v>0</v>
      </c>
      <c r="K87" s="88" t="str">
        <f t="shared" si="2"/>
        <v>49221960010130000151</v>
      </c>
      <c r="L87" s="60" t="str">
        <f>C87 &amp; D87 &amp; G87</f>
        <v>49221960010130000151</v>
      </c>
    </row>
    <row r="88" spans="1:12" ht="3.75" hidden="1" customHeight="1" thickBot="1">
      <c r="A88" s="12"/>
      <c r="B88" s="23"/>
      <c r="C88" s="16"/>
      <c r="D88" s="24"/>
      <c r="E88" s="24"/>
      <c r="F88" s="24"/>
      <c r="G88" s="24"/>
      <c r="H88" s="118"/>
      <c r="I88" s="119"/>
      <c r="J88" s="120"/>
      <c r="K88" s="84"/>
    </row>
    <row r="89" spans="1:12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</row>
    <row r="90" spans="1:12" ht="12.75" customHeight="1">
      <c r="A90" s="159" t="s">
        <v>24</v>
      </c>
      <c r="B90" s="159"/>
      <c r="C90" s="159"/>
      <c r="D90" s="159"/>
      <c r="E90" s="159"/>
      <c r="F90" s="159"/>
      <c r="G90" s="159"/>
      <c r="H90" s="159"/>
      <c r="I90" s="159"/>
      <c r="J90" s="159"/>
      <c r="K90" s="81"/>
    </row>
    <row r="91" spans="1:12">
      <c r="A91" s="7"/>
      <c r="B91" s="7"/>
      <c r="C91" s="8"/>
      <c r="D91" s="8"/>
      <c r="E91" s="8"/>
      <c r="F91" s="8"/>
      <c r="G91" s="8"/>
      <c r="H91" s="104"/>
      <c r="I91" s="104"/>
      <c r="J91" s="106" t="s">
        <v>20</v>
      </c>
      <c r="K91" s="29"/>
    </row>
    <row r="92" spans="1:12" ht="12.75" customHeight="1">
      <c r="A92" s="147" t="s">
        <v>38</v>
      </c>
      <c r="B92" s="147" t="s">
        <v>39</v>
      </c>
      <c r="C92" s="160" t="s">
        <v>43</v>
      </c>
      <c r="D92" s="161"/>
      <c r="E92" s="161"/>
      <c r="F92" s="161"/>
      <c r="G92" s="162"/>
      <c r="H92" s="147" t="s">
        <v>41</v>
      </c>
      <c r="I92" s="147" t="s">
        <v>23</v>
      </c>
      <c r="J92" s="147" t="s">
        <v>42</v>
      </c>
      <c r="K92" s="82"/>
    </row>
    <row r="93" spans="1:12">
      <c r="A93" s="148"/>
      <c r="B93" s="148"/>
      <c r="C93" s="163"/>
      <c r="D93" s="164"/>
      <c r="E93" s="164"/>
      <c r="F93" s="164"/>
      <c r="G93" s="165"/>
      <c r="H93" s="148"/>
      <c r="I93" s="148"/>
      <c r="J93" s="148"/>
      <c r="K93" s="82"/>
    </row>
    <row r="94" spans="1:12" ht="6.75" customHeight="1">
      <c r="A94" s="149"/>
      <c r="B94" s="149"/>
      <c r="C94" s="166"/>
      <c r="D94" s="167"/>
      <c r="E94" s="167"/>
      <c r="F94" s="167"/>
      <c r="G94" s="168"/>
      <c r="H94" s="149"/>
      <c r="I94" s="149"/>
      <c r="J94" s="149"/>
      <c r="K94" s="82"/>
    </row>
    <row r="95" spans="1:12" ht="13.5" thickBot="1">
      <c r="A95" s="50">
        <v>1</v>
      </c>
      <c r="B95" s="9">
        <v>2</v>
      </c>
      <c r="C95" s="156">
        <v>3</v>
      </c>
      <c r="D95" s="157"/>
      <c r="E95" s="157"/>
      <c r="F95" s="157"/>
      <c r="G95" s="158"/>
      <c r="H95" s="10" t="s">
        <v>2</v>
      </c>
      <c r="I95" s="10" t="s">
        <v>25</v>
      </c>
      <c r="J95" s="10" t="s">
        <v>26</v>
      </c>
      <c r="K95" s="83"/>
    </row>
    <row r="96" spans="1:12">
      <c r="A96" s="51" t="s">
        <v>5</v>
      </c>
      <c r="B96" s="32" t="s">
        <v>7</v>
      </c>
      <c r="C96" s="150" t="s">
        <v>17</v>
      </c>
      <c r="D96" s="151"/>
      <c r="E96" s="151"/>
      <c r="F96" s="151"/>
      <c r="G96" s="152"/>
      <c r="H96" s="108">
        <v>63875477.049999997</v>
      </c>
      <c r="I96" s="108">
        <v>8040324.5499999998</v>
      </c>
      <c r="J96" s="109">
        <v>55835152.5</v>
      </c>
    </row>
    <row r="97" spans="1:12" ht="12.75" customHeight="1">
      <c r="A97" s="53" t="s">
        <v>4</v>
      </c>
      <c r="B97" s="42"/>
      <c r="C97" s="153"/>
      <c r="D97" s="154"/>
      <c r="E97" s="154"/>
      <c r="F97" s="154"/>
      <c r="G97" s="155"/>
      <c r="H97" s="44"/>
      <c r="I97" s="45"/>
      <c r="J97" s="46"/>
    </row>
    <row r="98" spans="1:12">
      <c r="A98" s="71" t="s">
        <v>677</v>
      </c>
      <c r="B98" s="72" t="s">
        <v>7</v>
      </c>
      <c r="C98" s="73" t="s">
        <v>119</v>
      </c>
      <c r="D98" s="93" t="s">
        <v>123</v>
      </c>
      <c r="E98" s="136" t="s">
        <v>121</v>
      </c>
      <c r="F98" s="142"/>
      <c r="G98" s="97" t="s">
        <v>122</v>
      </c>
      <c r="H98" s="113">
        <v>62959477.049999997</v>
      </c>
      <c r="I98" s="114">
        <v>7833135.9900000002</v>
      </c>
      <c r="J98" s="43">
        <v>55126341.060000002</v>
      </c>
      <c r="K98" s="87" t="str">
        <f t="shared" ref="K98:K161" si="3">C98 &amp; D98 &amp;E98 &amp; F98 &amp; G98</f>
        <v>33400000000000000000</v>
      </c>
      <c r="L98" s="75" t="s">
        <v>120</v>
      </c>
    </row>
    <row r="99" spans="1:12">
      <c r="A99" s="71" t="s">
        <v>124</v>
      </c>
      <c r="B99" s="72" t="s">
        <v>7</v>
      </c>
      <c r="C99" s="73" t="s">
        <v>119</v>
      </c>
      <c r="D99" s="93" t="s">
        <v>126</v>
      </c>
      <c r="E99" s="136" t="s">
        <v>121</v>
      </c>
      <c r="F99" s="142"/>
      <c r="G99" s="97" t="s">
        <v>122</v>
      </c>
      <c r="H99" s="113">
        <v>2024812</v>
      </c>
      <c r="I99" s="114">
        <v>4500</v>
      </c>
      <c r="J99" s="43">
        <v>2020312</v>
      </c>
      <c r="K99" s="87" t="str">
        <f t="shared" si="3"/>
        <v>33401000000000000000</v>
      </c>
      <c r="L99" s="75" t="s">
        <v>125</v>
      </c>
    </row>
    <row r="100" spans="1:12" ht="33.75">
      <c r="A100" s="71" t="s">
        <v>127</v>
      </c>
      <c r="B100" s="72" t="s">
        <v>7</v>
      </c>
      <c r="C100" s="73" t="s">
        <v>119</v>
      </c>
      <c r="D100" s="93" t="s">
        <v>129</v>
      </c>
      <c r="E100" s="136" t="s">
        <v>121</v>
      </c>
      <c r="F100" s="142"/>
      <c r="G100" s="97" t="s">
        <v>122</v>
      </c>
      <c r="H100" s="113">
        <v>235200</v>
      </c>
      <c r="I100" s="114">
        <v>0</v>
      </c>
      <c r="J100" s="43">
        <v>235200</v>
      </c>
      <c r="K100" s="87" t="str">
        <f t="shared" si="3"/>
        <v>33401060000000000000</v>
      </c>
      <c r="L100" s="75" t="s">
        <v>128</v>
      </c>
    </row>
    <row r="101" spans="1:12">
      <c r="A101" s="71" t="s">
        <v>130</v>
      </c>
      <c r="B101" s="72" t="s">
        <v>7</v>
      </c>
      <c r="C101" s="73" t="s">
        <v>119</v>
      </c>
      <c r="D101" s="93" t="s">
        <v>129</v>
      </c>
      <c r="E101" s="136" t="s">
        <v>132</v>
      </c>
      <c r="F101" s="142"/>
      <c r="G101" s="97" t="s">
        <v>122</v>
      </c>
      <c r="H101" s="113">
        <v>235200</v>
      </c>
      <c r="I101" s="114">
        <v>0</v>
      </c>
      <c r="J101" s="43">
        <v>235200</v>
      </c>
      <c r="K101" s="87" t="str">
        <f t="shared" si="3"/>
        <v>33401069900000000000</v>
      </c>
      <c r="L101" s="75" t="s">
        <v>131</v>
      </c>
    </row>
    <row r="102" spans="1:12" ht="33.75">
      <c r="A102" s="71" t="s">
        <v>133</v>
      </c>
      <c r="B102" s="72" t="s">
        <v>7</v>
      </c>
      <c r="C102" s="73" t="s">
        <v>119</v>
      </c>
      <c r="D102" s="93" t="s">
        <v>129</v>
      </c>
      <c r="E102" s="136" t="s">
        <v>135</v>
      </c>
      <c r="F102" s="142"/>
      <c r="G102" s="97" t="s">
        <v>122</v>
      </c>
      <c r="H102" s="113">
        <v>235200</v>
      </c>
      <c r="I102" s="114">
        <v>0</v>
      </c>
      <c r="J102" s="43">
        <v>235200</v>
      </c>
      <c r="K102" s="87" t="str">
        <f t="shared" si="3"/>
        <v>33401069900029000000</v>
      </c>
      <c r="L102" s="75" t="s">
        <v>134</v>
      </c>
    </row>
    <row r="103" spans="1:12">
      <c r="A103" s="71" t="s">
        <v>136</v>
      </c>
      <c r="B103" s="72" t="s">
        <v>7</v>
      </c>
      <c r="C103" s="73" t="s">
        <v>119</v>
      </c>
      <c r="D103" s="93" t="s">
        <v>129</v>
      </c>
      <c r="E103" s="136" t="s">
        <v>135</v>
      </c>
      <c r="F103" s="142"/>
      <c r="G103" s="97" t="s">
        <v>8</v>
      </c>
      <c r="H103" s="113">
        <v>235200</v>
      </c>
      <c r="I103" s="114">
        <v>0</v>
      </c>
      <c r="J103" s="43">
        <v>235200</v>
      </c>
      <c r="K103" s="87" t="str">
        <f t="shared" si="3"/>
        <v>33401069900029000500</v>
      </c>
      <c r="L103" s="75" t="s">
        <v>137</v>
      </c>
    </row>
    <row r="104" spans="1:12" s="61" customFormat="1">
      <c r="A104" s="59" t="s">
        <v>138</v>
      </c>
      <c r="B104" s="58" t="s">
        <v>7</v>
      </c>
      <c r="C104" s="90" t="s">
        <v>119</v>
      </c>
      <c r="D104" s="94" t="s">
        <v>129</v>
      </c>
      <c r="E104" s="139" t="s">
        <v>135</v>
      </c>
      <c r="F104" s="143"/>
      <c r="G104" s="91" t="s">
        <v>139</v>
      </c>
      <c r="H104" s="115">
        <v>235200</v>
      </c>
      <c r="I104" s="116">
        <v>0</v>
      </c>
      <c r="J104" s="117">
        <f>MAX(H104-I104,0)</f>
        <v>235200</v>
      </c>
      <c r="K104" s="87" t="str">
        <f t="shared" si="3"/>
        <v>33401069900029000540</v>
      </c>
      <c r="L104" s="60" t="str">
        <f>C104 &amp; D104 &amp;E104 &amp; F104 &amp; G104</f>
        <v>33401069900029000540</v>
      </c>
    </row>
    <row r="105" spans="1:12">
      <c r="A105" s="71" t="s">
        <v>140</v>
      </c>
      <c r="B105" s="72" t="s">
        <v>7</v>
      </c>
      <c r="C105" s="73" t="s">
        <v>119</v>
      </c>
      <c r="D105" s="93" t="s">
        <v>142</v>
      </c>
      <c r="E105" s="136" t="s">
        <v>121</v>
      </c>
      <c r="F105" s="142"/>
      <c r="G105" s="97" t="s">
        <v>122</v>
      </c>
      <c r="H105" s="113">
        <v>101512</v>
      </c>
      <c r="I105" s="114">
        <v>0</v>
      </c>
      <c r="J105" s="43">
        <v>101512</v>
      </c>
      <c r="K105" s="87" t="str">
        <f t="shared" si="3"/>
        <v>33401110000000000000</v>
      </c>
      <c r="L105" s="75" t="s">
        <v>141</v>
      </c>
    </row>
    <row r="106" spans="1:12">
      <c r="A106" s="71" t="s">
        <v>130</v>
      </c>
      <c r="B106" s="72" t="s">
        <v>7</v>
      </c>
      <c r="C106" s="73" t="s">
        <v>119</v>
      </c>
      <c r="D106" s="93" t="s">
        <v>142</v>
      </c>
      <c r="E106" s="136" t="s">
        <v>132</v>
      </c>
      <c r="F106" s="142"/>
      <c r="G106" s="97" t="s">
        <v>122</v>
      </c>
      <c r="H106" s="113">
        <v>101512</v>
      </c>
      <c r="I106" s="114">
        <v>0</v>
      </c>
      <c r="J106" s="43">
        <v>101512</v>
      </c>
      <c r="K106" s="87" t="str">
        <f t="shared" si="3"/>
        <v>33401119900000000000</v>
      </c>
      <c r="L106" s="75" t="s">
        <v>143</v>
      </c>
    </row>
    <row r="107" spans="1:12">
      <c r="A107" s="71" t="s">
        <v>144</v>
      </c>
      <c r="B107" s="72" t="s">
        <v>7</v>
      </c>
      <c r="C107" s="73" t="s">
        <v>119</v>
      </c>
      <c r="D107" s="93" t="s">
        <v>142</v>
      </c>
      <c r="E107" s="136" t="s">
        <v>146</v>
      </c>
      <c r="F107" s="142"/>
      <c r="G107" s="97" t="s">
        <v>122</v>
      </c>
      <c r="H107" s="113">
        <v>101512</v>
      </c>
      <c r="I107" s="114">
        <v>0</v>
      </c>
      <c r="J107" s="43">
        <v>101512</v>
      </c>
      <c r="K107" s="87" t="str">
        <f t="shared" si="3"/>
        <v>33401119900023200000</v>
      </c>
      <c r="L107" s="75" t="s">
        <v>145</v>
      </c>
    </row>
    <row r="108" spans="1:12">
      <c r="A108" s="71" t="s">
        <v>147</v>
      </c>
      <c r="B108" s="72" t="s">
        <v>7</v>
      </c>
      <c r="C108" s="73" t="s">
        <v>119</v>
      </c>
      <c r="D108" s="93" t="s">
        <v>142</v>
      </c>
      <c r="E108" s="136" t="s">
        <v>146</v>
      </c>
      <c r="F108" s="142"/>
      <c r="G108" s="97" t="s">
        <v>149</v>
      </c>
      <c r="H108" s="113">
        <v>101512</v>
      </c>
      <c r="I108" s="114">
        <v>0</v>
      </c>
      <c r="J108" s="43">
        <v>101512</v>
      </c>
      <c r="K108" s="87" t="str">
        <f t="shared" si="3"/>
        <v>33401119900023200800</v>
      </c>
      <c r="L108" s="75" t="s">
        <v>148</v>
      </c>
    </row>
    <row r="109" spans="1:12" s="61" customFormat="1">
      <c r="A109" s="59" t="s">
        <v>150</v>
      </c>
      <c r="B109" s="58" t="s">
        <v>7</v>
      </c>
      <c r="C109" s="90" t="s">
        <v>119</v>
      </c>
      <c r="D109" s="94" t="s">
        <v>142</v>
      </c>
      <c r="E109" s="139" t="s">
        <v>146</v>
      </c>
      <c r="F109" s="143"/>
      <c r="G109" s="91" t="s">
        <v>151</v>
      </c>
      <c r="H109" s="115">
        <v>101512</v>
      </c>
      <c r="I109" s="116">
        <v>0</v>
      </c>
      <c r="J109" s="117">
        <f>MAX(H109-I109,0)</f>
        <v>101512</v>
      </c>
      <c r="K109" s="87" t="str">
        <f t="shared" si="3"/>
        <v>33401119900023200870</v>
      </c>
      <c r="L109" s="60" t="str">
        <f>C109 &amp; D109 &amp;E109 &amp; F109 &amp; G109</f>
        <v>33401119900023200870</v>
      </c>
    </row>
    <row r="110" spans="1:12">
      <c r="A110" s="71" t="s">
        <v>152</v>
      </c>
      <c r="B110" s="72" t="s">
        <v>7</v>
      </c>
      <c r="C110" s="73" t="s">
        <v>119</v>
      </c>
      <c r="D110" s="93" t="s">
        <v>154</v>
      </c>
      <c r="E110" s="136" t="s">
        <v>121</v>
      </c>
      <c r="F110" s="142"/>
      <c r="G110" s="97" t="s">
        <v>122</v>
      </c>
      <c r="H110" s="113">
        <v>1688100</v>
      </c>
      <c r="I110" s="114">
        <v>4500</v>
      </c>
      <c r="J110" s="43">
        <v>1683600</v>
      </c>
      <c r="K110" s="87" t="str">
        <f t="shared" si="3"/>
        <v>33401130000000000000</v>
      </c>
      <c r="L110" s="75" t="s">
        <v>153</v>
      </c>
    </row>
    <row r="111" spans="1:12" ht="22.5">
      <c r="A111" s="71" t="s">
        <v>155</v>
      </c>
      <c r="B111" s="72" t="s">
        <v>7</v>
      </c>
      <c r="C111" s="73" t="s">
        <v>119</v>
      </c>
      <c r="D111" s="93" t="s">
        <v>154</v>
      </c>
      <c r="E111" s="136" t="s">
        <v>157</v>
      </c>
      <c r="F111" s="142"/>
      <c r="G111" s="97" t="s">
        <v>122</v>
      </c>
      <c r="H111" s="113">
        <v>5000</v>
      </c>
      <c r="I111" s="114">
        <v>0</v>
      </c>
      <c r="J111" s="43">
        <v>5000</v>
      </c>
      <c r="K111" s="87" t="str">
        <f t="shared" si="3"/>
        <v>33401131600000000000</v>
      </c>
      <c r="L111" s="75" t="s">
        <v>156</v>
      </c>
    </row>
    <row r="112" spans="1:12" ht="33.75">
      <c r="A112" s="71" t="s">
        <v>158</v>
      </c>
      <c r="B112" s="72" t="s">
        <v>7</v>
      </c>
      <c r="C112" s="73" t="s">
        <v>119</v>
      </c>
      <c r="D112" s="93" t="s">
        <v>154</v>
      </c>
      <c r="E112" s="136" t="s">
        <v>160</v>
      </c>
      <c r="F112" s="142"/>
      <c r="G112" s="97" t="s">
        <v>122</v>
      </c>
      <c r="H112" s="113">
        <v>5000</v>
      </c>
      <c r="I112" s="114">
        <v>0</v>
      </c>
      <c r="J112" s="43">
        <v>5000</v>
      </c>
      <c r="K112" s="87" t="str">
        <f t="shared" si="3"/>
        <v>33401131660000000000</v>
      </c>
      <c r="L112" s="75" t="s">
        <v>159</v>
      </c>
    </row>
    <row r="113" spans="1:12" ht="33.75">
      <c r="A113" s="71" t="s">
        <v>161</v>
      </c>
      <c r="B113" s="72" t="s">
        <v>7</v>
      </c>
      <c r="C113" s="73" t="s">
        <v>119</v>
      </c>
      <c r="D113" s="93" t="s">
        <v>154</v>
      </c>
      <c r="E113" s="136" t="s">
        <v>163</v>
      </c>
      <c r="F113" s="142"/>
      <c r="G113" s="97" t="s">
        <v>122</v>
      </c>
      <c r="H113" s="113">
        <v>5000</v>
      </c>
      <c r="I113" s="114">
        <v>0</v>
      </c>
      <c r="J113" s="43">
        <v>5000</v>
      </c>
      <c r="K113" s="87" t="str">
        <f t="shared" si="3"/>
        <v>334011316600S2090000</v>
      </c>
      <c r="L113" s="75" t="s">
        <v>162</v>
      </c>
    </row>
    <row r="114" spans="1:12">
      <c r="A114" s="71" t="s">
        <v>164</v>
      </c>
      <c r="B114" s="72" t="s">
        <v>7</v>
      </c>
      <c r="C114" s="73" t="s">
        <v>119</v>
      </c>
      <c r="D114" s="93" t="s">
        <v>154</v>
      </c>
      <c r="E114" s="136" t="s">
        <v>163</v>
      </c>
      <c r="F114" s="142"/>
      <c r="G114" s="97" t="s">
        <v>166</v>
      </c>
      <c r="H114" s="113">
        <v>5000</v>
      </c>
      <c r="I114" s="114">
        <v>0</v>
      </c>
      <c r="J114" s="43">
        <v>5000</v>
      </c>
      <c r="K114" s="87" t="str">
        <f t="shared" si="3"/>
        <v>334011316600S2090300</v>
      </c>
      <c r="L114" s="75" t="s">
        <v>165</v>
      </c>
    </row>
    <row r="115" spans="1:12" s="61" customFormat="1">
      <c r="A115" s="59" t="s">
        <v>167</v>
      </c>
      <c r="B115" s="58" t="s">
        <v>7</v>
      </c>
      <c r="C115" s="90" t="s">
        <v>119</v>
      </c>
      <c r="D115" s="94" t="s">
        <v>154</v>
      </c>
      <c r="E115" s="139" t="s">
        <v>163</v>
      </c>
      <c r="F115" s="143"/>
      <c r="G115" s="91" t="s">
        <v>168</v>
      </c>
      <c r="H115" s="115">
        <v>5000</v>
      </c>
      <c r="I115" s="116">
        <v>0</v>
      </c>
      <c r="J115" s="117">
        <f>MAX(H115-I115,0)</f>
        <v>5000</v>
      </c>
      <c r="K115" s="87" t="str">
        <f t="shared" si="3"/>
        <v>334011316600S2090360</v>
      </c>
      <c r="L115" s="60" t="str">
        <f>C115 &amp; D115 &amp;E115 &amp; F115 &amp; G115</f>
        <v>334011316600S2090360</v>
      </c>
    </row>
    <row r="116" spans="1:12">
      <c r="A116" s="71" t="s">
        <v>130</v>
      </c>
      <c r="B116" s="72" t="s">
        <v>7</v>
      </c>
      <c r="C116" s="73" t="s">
        <v>119</v>
      </c>
      <c r="D116" s="93" t="s">
        <v>154</v>
      </c>
      <c r="E116" s="136" t="s">
        <v>132</v>
      </c>
      <c r="F116" s="142"/>
      <c r="G116" s="97" t="s">
        <v>122</v>
      </c>
      <c r="H116" s="113">
        <v>1683100</v>
      </c>
      <c r="I116" s="114">
        <v>4500</v>
      </c>
      <c r="J116" s="43">
        <v>1678600</v>
      </c>
      <c r="K116" s="87" t="str">
        <f t="shared" si="3"/>
        <v>33401139900000000000</v>
      </c>
      <c r="L116" s="75" t="s">
        <v>169</v>
      </c>
    </row>
    <row r="117" spans="1:12">
      <c r="A117" s="71" t="s">
        <v>170</v>
      </c>
      <c r="B117" s="72" t="s">
        <v>7</v>
      </c>
      <c r="C117" s="73" t="s">
        <v>119</v>
      </c>
      <c r="D117" s="93" t="s">
        <v>154</v>
      </c>
      <c r="E117" s="136" t="s">
        <v>172</v>
      </c>
      <c r="F117" s="142"/>
      <c r="G117" s="97" t="s">
        <v>122</v>
      </c>
      <c r="H117" s="113">
        <v>1400000</v>
      </c>
      <c r="I117" s="114">
        <v>4500</v>
      </c>
      <c r="J117" s="43">
        <v>1395500</v>
      </c>
      <c r="K117" s="87" t="str">
        <f t="shared" si="3"/>
        <v>33401139900023400000</v>
      </c>
      <c r="L117" s="75" t="s">
        <v>171</v>
      </c>
    </row>
    <row r="118" spans="1:12" ht="22.5">
      <c r="A118" s="71" t="s">
        <v>173</v>
      </c>
      <c r="B118" s="72" t="s">
        <v>7</v>
      </c>
      <c r="C118" s="73" t="s">
        <v>119</v>
      </c>
      <c r="D118" s="93" t="s">
        <v>154</v>
      </c>
      <c r="E118" s="136" t="s">
        <v>172</v>
      </c>
      <c r="F118" s="142"/>
      <c r="G118" s="97" t="s">
        <v>7</v>
      </c>
      <c r="H118" s="113">
        <v>1400000</v>
      </c>
      <c r="I118" s="114">
        <v>4500</v>
      </c>
      <c r="J118" s="43">
        <v>1395500</v>
      </c>
      <c r="K118" s="87" t="str">
        <f t="shared" si="3"/>
        <v>33401139900023400200</v>
      </c>
      <c r="L118" s="75" t="s">
        <v>174</v>
      </c>
    </row>
    <row r="119" spans="1:12" ht="22.5">
      <c r="A119" s="71" t="s">
        <v>175</v>
      </c>
      <c r="B119" s="72" t="s">
        <v>7</v>
      </c>
      <c r="C119" s="73" t="s">
        <v>119</v>
      </c>
      <c r="D119" s="93" t="s">
        <v>154</v>
      </c>
      <c r="E119" s="136" t="s">
        <v>172</v>
      </c>
      <c r="F119" s="142"/>
      <c r="G119" s="97" t="s">
        <v>177</v>
      </c>
      <c r="H119" s="113">
        <v>1400000</v>
      </c>
      <c r="I119" s="114">
        <v>4500</v>
      </c>
      <c r="J119" s="43">
        <v>1395500</v>
      </c>
      <c r="K119" s="87" t="str">
        <f t="shared" si="3"/>
        <v>33401139900023400240</v>
      </c>
      <c r="L119" s="75" t="s">
        <v>176</v>
      </c>
    </row>
    <row r="120" spans="1:12" s="61" customFormat="1" ht="22.5">
      <c r="A120" s="59" t="s">
        <v>178</v>
      </c>
      <c r="B120" s="58" t="s">
        <v>7</v>
      </c>
      <c r="C120" s="90" t="s">
        <v>119</v>
      </c>
      <c r="D120" s="94" t="s">
        <v>154</v>
      </c>
      <c r="E120" s="139" t="s">
        <v>172</v>
      </c>
      <c r="F120" s="143"/>
      <c r="G120" s="91" t="s">
        <v>179</v>
      </c>
      <c r="H120" s="115">
        <v>1400000</v>
      </c>
      <c r="I120" s="116">
        <v>4500</v>
      </c>
      <c r="J120" s="117">
        <f>MAX(H120-I120,0)</f>
        <v>1395500</v>
      </c>
      <c r="K120" s="87" t="str">
        <f t="shared" si="3"/>
        <v>33401139900023400244</v>
      </c>
      <c r="L120" s="60" t="str">
        <f>C120 &amp; D120 &amp;E120 &amp; F120 &amp; G120</f>
        <v>33401139900023400244</v>
      </c>
    </row>
    <row r="121" spans="1:12">
      <c r="A121" s="71" t="s">
        <v>180</v>
      </c>
      <c r="B121" s="72" t="s">
        <v>7</v>
      </c>
      <c r="C121" s="73" t="s">
        <v>119</v>
      </c>
      <c r="D121" s="93" t="s">
        <v>154</v>
      </c>
      <c r="E121" s="136" t="s">
        <v>182</v>
      </c>
      <c r="F121" s="142"/>
      <c r="G121" s="97" t="s">
        <v>122</v>
      </c>
      <c r="H121" s="113">
        <v>20000</v>
      </c>
      <c r="I121" s="114">
        <v>0</v>
      </c>
      <c r="J121" s="43">
        <v>20000</v>
      </c>
      <c r="K121" s="87" t="str">
        <f t="shared" si="3"/>
        <v>33401139900024700000</v>
      </c>
      <c r="L121" s="75" t="s">
        <v>181</v>
      </c>
    </row>
    <row r="122" spans="1:12" ht="22.5">
      <c r="A122" s="71" t="s">
        <v>173</v>
      </c>
      <c r="B122" s="72" t="s">
        <v>7</v>
      </c>
      <c r="C122" s="73" t="s">
        <v>119</v>
      </c>
      <c r="D122" s="93" t="s">
        <v>154</v>
      </c>
      <c r="E122" s="136" t="s">
        <v>182</v>
      </c>
      <c r="F122" s="142"/>
      <c r="G122" s="97" t="s">
        <v>7</v>
      </c>
      <c r="H122" s="113">
        <v>20000</v>
      </c>
      <c r="I122" s="114">
        <v>0</v>
      </c>
      <c r="J122" s="43">
        <v>20000</v>
      </c>
      <c r="K122" s="87" t="str">
        <f t="shared" si="3"/>
        <v>33401139900024700200</v>
      </c>
      <c r="L122" s="75" t="s">
        <v>183</v>
      </c>
    </row>
    <row r="123" spans="1:12" ht="22.5">
      <c r="A123" s="71" t="s">
        <v>175</v>
      </c>
      <c r="B123" s="72" t="s">
        <v>7</v>
      </c>
      <c r="C123" s="73" t="s">
        <v>119</v>
      </c>
      <c r="D123" s="93" t="s">
        <v>154</v>
      </c>
      <c r="E123" s="136" t="s">
        <v>182</v>
      </c>
      <c r="F123" s="142"/>
      <c r="G123" s="97" t="s">
        <v>177</v>
      </c>
      <c r="H123" s="113">
        <v>20000</v>
      </c>
      <c r="I123" s="114">
        <v>0</v>
      </c>
      <c r="J123" s="43">
        <v>20000</v>
      </c>
      <c r="K123" s="87" t="str">
        <f t="shared" si="3"/>
        <v>33401139900024700240</v>
      </c>
      <c r="L123" s="75" t="s">
        <v>184</v>
      </c>
    </row>
    <row r="124" spans="1:12" s="61" customFormat="1" ht="22.5">
      <c r="A124" s="59" t="s">
        <v>178</v>
      </c>
      <c r="B124" s="58" t="s">
        <v>7</v>
      </c>
      <c r="C124" s="90" t="s">
        <v>119</v>
      </c>
      <c r="D124" s="94" t="s">
        <v>154</v>
      </c>
      <c r="E124" s="139" t="s">
        <v>182</v>
      </c>
      <c r="F124" s="143"/>
      <c r="G124" s="91" t="s">
        <v>179</v>
      </c>
      <c r="H124" s="115">
        <v>20000</v>
      </c>
      <c r="I124" s="116">
        <v>0</v>
      </c>
      <c r="J124" s="117">
        <f>MAX(H124-I124,0)</f>
        <v>20000</v>
      </c>
      <c r="K124" s="87" t="str">
        <f t="shared" si="3"/>
        <v>33401139900024700244</v>
      </c>
      <c r="L124" s="60" t="str">
        <f>C124 &amp; D124 &amp;E124 &amp; F124 &amp; G124</f>
        <v>33401139900024700244</v>
      </c>
    </row>
    <row r="125" spans="1:12">
      <c r="A125" s="71" t="s">
        <v>185</v>
      </c>
      <c r="B125" s="72" t="s">
        <v>7</v>
      </c>
      <c r="C125" s="73" t="s">
        <v>119</v>
      </c>
      <c r="D125" s="93" t="s">
        <v>154</v>
      </c>
      <c r="E125" s="136" t="s">
        <v>187</v>
      </c>
      <c r="F125" s="142"/>
      <c r="G125" s="97" t="s">
        <v>122</v>
      </c>
      <c r="H125" s="113">
        <v>263100</v>
      </c>
      <c r="I125" s="114">
        <v>0</v>
      </c>
      <c r="J125" s="43">
        <v>263100</v>
      </c>
      <c r="K125" s="87" t="str">
        <f t="shared" si="3"/>
        <v>33401139900028600000</v>
      </c>
      <c r="L125" s="75" t="s">
        <v>186</v>
      </c>
    </row>
    <row r="126" spans="1:12" ht="22.5">
      <c r="A126" s="71" t="s">
        <v>173</v>
      </c>
      <c r="B126" s="72" t="s">
        <v>7</v>
      </c>
      <c r="C126" s="73" t="s">
        <v>119</v>
      </c>
      <c r="D126" s="93" t="s">
        <v>154</v>
      </c>
      <c r="E126" s="136" t="s">
        <v>187</v>
      </c>
      <c r="F126" s="142"/>
      <c r="G126" s="97" t="s">
        <v>7</v>
      </c>
      <c r="H126" s="113">
        <v>263100</v>
      </c>
      <c r="I126" s="114">
        <v>0</v>
      </c>
      <c r="J126" s="43">
        <v>263100</v>
      </c>
      <c r="K126" s="87" t="str">
        <f t="shared" si="3"/>
        <v>33401139900028600200</v>
      </c>
      <c r="L126" s="75" t="s">
        <v>188</v>
      </c>
    </row>
    <row r="127" spans="1:12" ht="22.5">
      <c r="A127" s="71" t="s">
        <v>175</v>
      </c>
      <c r="B127" s="72" t="s">
        <v>7</v>
      </c>
      <c r="C127" s="73" t="s">
        <v>119</v>
      </c>
      <c r="D127" s="93" t="s">
        <v>154</v>
      </c>
      <c r="E127" s="136" t="s">
        <v>187</v>
      </c>
      <c r="F127" s="142"/>
      <c r="G127" s="97" t="s">
        <v>177</v>
      </c>
      <c r="H127" s="113">
        <v>263100</v>
      </c>
      <c r="I127" s="114">
        <v>0</v>
      </c>
      <c r="J127" s="43">
        <v>263100</v>
      </c>
      <c r="K127" s="87" t="str">
        <f t="shared" si="3"/>
        <v>33401139900028600240</v>
      </c>
      <c r="L127" s="75" t="s">
        <v>189</v>
      </c>
    </row>
    <row r="128" spans="1:12" s="61" customFormat="1" ht="22.5">
      <c r="A128" s="59" t="s">
        <v>178</v>
      </c>
      <c r="B128" s="58" t="s">
        <v>7</v>
      </c>
      <c r="C128" s="90" t="s">
        <v>119</v>
      </c>
      <c r="D128" s="94" t="s">
        <v>154</v>
      </c>
      <c r="E128" s="139" t="s">
        <v>187</v>
      </c>
      <c r="F128" s="143"/>
      <c r="G128" s="91" t="s">
        <v>179</v>
      </c>
      <c r="H128" s="115">
        <v>263100</v>
      </c>
      <c r="I128" s="116">
        <v>0</v>
      </c>
      <c r="J128" s="117">
        <f>MAX(H128-I128,0)</f>
        <v>263100</v>
      </c>
      <c r="K128" s="87" t="str">
        <f t="shared" si="3"/>
        <v>33401139900028600244</v>
      </c>
      <c r="L128" s="60" t="str">
        <f>C128 &amp; D128 &amp;E128 &amp; F128 &amp; G128</f>
        <v>33401139900028600244</v>
      </c>
    </row>
    <row r="129" spans="1:12" ht="22.5">
      <c r="A129" s="71" t="s">
        <v>190</v>
      </c>
      <c r="B129" s="72" t="s">
        <v>7</v>
      </c>
      <c r="C129" s="73" t="s">
        <v>119</v>
      </c>
      <c r="D129" s="93" t="s">
        <v>192</v>
      </c>
      <c r="E129" s="136" t="s">
        <v>121</v>
      </c>
      <c r="F129" s="142"/>
      <c r="G129" s="97" t="s">
        <v>122</v>
      </c>
      <c r="H129" s="113">
        <v>1902000</v>
      </c>
      <c r="I129" s="114">
        <v>984125.85</v>
      </c>
      <c r="J129" s="43">
        <v>917874.15</v>
      </c>
      <c r="K129" s="87" t="str">
        <f t="shared" si="3"/>
        <v>33403000000000000000</v>
      </c>
      <c r="L129" s="75" t="s">
        <v>191</v>
      </c>
    </row>
    <row r="130" spans="1:12">
      <c r="A130" s="71" t="s">
        <v>193</v>
      </c>
      <c r="B130" s="72" t="s">
        <v>7</v>
      </c>
      <c r="C130" s="73" t="s">
        <v>119</v>
      </c>
      <c r="D130" s="93" t="s">
        <v>195</v>
      </c>
      <c r="E130" s="136" t="s">
        <v>121</v>
      </c>
      <c r="F130" s="142"/>
      <c r="G130" s="97" t="s">
        <v>122</v>
      </c>
      <c r="H130" s="113">
        <v>1602000</v>
      </c>
      <c r="I130" s="114">
        <v>962325.85</v>
      </c>
      <c r="J130" s="43">
        <v>639674.15</v>
      </c>
      <c r="K130" s="87" t="str">
        <f t="shared" si="3"/>
        <v>33403100000000000000</v>
      </c>
      <c r="L130" s="75" t="s">
        <v>194</v>
      </c>
    </row>
    <row r="131" spans="1:12" ht="33.75">
      <c r="A131" s="71" t="s">
        <v>196</v>
      </c>
      <c r="B131" s="72" t="s">
        <v>7</v>
      </c>
      <c r="C131" s="73" t="s">
        <v>119</v>
      </c>
      <c r="D131" s="93" t="s">
        <v>195</v>
      </c>
      <c r="E131" s="136" t="s">
        <v>198</v>
      </c>
      <c r="F131" s="142"/>
      <c r="G131" s="97" t="s">
        <v>122</v>
      </c>
      <c r="H131" s="113">
        <v>1602000</v>
      </c>
      <c r="I131" s="114">
        <v>962325.85</v>
      </c>
      <c r="J131" s="43">
        <v>639674.15</v>
      </c>
      <c r="K131" s="87" t="str">
        <f t="shared" si="3"/>
        <v>33403102200000000000</v>
      </c>
      <c r="L131" s="75" t="s">
        <v>197</v>
      </c>
    </row>
    <row r="132" spans="1:12" ht="45">
      <c r="A132" s="71" t="s">
        <v>199</v>
      </c>
      <c r="B132" s="72" t="s">
        <v>7</v>
      </c>
      <c r="C132" s="73" t="s">
        <v>119</v>
      </c>
      <c r="D132" s="93" t="s">
        <v>195</v>
      </c>
      <c r="E132" s="136" t="s">
        <v>201</v>
      </c>
      <c r="F132" s="142"/>
      <c r="G132" s="97" t="s">
        <v>122</v>
      </c>
      <c r="H132" s="113">
        <v>1602000</v>
      </c>
      <c r="I132" s="114">
        <v>962325.85</v>
      </c>
      <c r="J132" s="43">
        <v>639674.15</v>
      </c>
      <c r="K132" s="87" t="str">
        <f t="shared" si="3"/>
        <v>33403102200024200000</v>
      </c>
      <c r="L132" s="75" t="s">
        <v>200</v>
      </c>
    </row>
    <row r="133" spans="1:12" ht="22.5">
      <c r="A133" s="71" t="s">
        <v>173</v>
      </c>
      <c r="B133" s="72" t="s">
        <v>7</v>
      </c>
      <c r="C133" s="73" t="s">
        <v>119</v>
      </c>
      <c r="D133" s="93" t="s">
        <v>195</v>
      </c>
      <c r="E133" s="136" t="s">
        <v>201</v>
      </c>
      <c r="F133" s="142"/>
      <c r="G133" s="97" t="s">
        <v>7</v>
      </c>
      <c r="H133" s="113">
        <v>1602000</v>
      </c>
      <c r="I133" s="114">
        <v>962325.85</v>
      </c>
      <c r="J133" s="43">
        <v>639674.15</v>
      </c>
      <c r="K133" s="87" t="str">
        <f t="shared" si="3"/>
        <v>33403102200024200200</v>
      </c>
      <c r="L133" s="75" t="s">
        <v>202</v>
      </c>
    </row>
    <row r="134" spans="1:12" ht="22.5">
      <c r="A134" s="71" t="s">
        <v>175</v>
      </c>
      <c r="B134" s="72" t="s">
        <v>7</v>
      </c>
      <c r="C134" s="73" t="s">
        <v>119</v>
      </c>
      <c r="D134" s="93" t="s">
        <v>195</v>
      </c>
      <c r="E134" s="136" t="s">
        <v>201</v>
      </c>
      <c r="F134" s="142"/>
      <c r="G134" s="97" t="s">
        <v>177</v>
      </c>
      <c r="H134" s="113">
        <v>1602000</v>
      </c>
      <c r="I134" s="114">
        <v>962325.85</v>
      </c>
      <c r="J134" s="43">
        <v>639674.15</v>
      </c>
      <c r="K134" s="87" t="str">
        <f t="shared" si="3"/>
        <v>33403102200024200240</v>
      </c>
      <c r="L134" s="75" t="s">
        <v>203</v>
      </c>
    </row>
    <row r="135" spans="1:12" s="61" customFormat="1" ht="22.5">
      <c r="A135" s="59" t="s">
        <v>204</v>
      </c>
      <c r="B135" s="58" t="s">
        <v>7</v>
      </c>
      <c r="C135" s="90" t="s">
        <v>119</v>
      </c>
      <c r="D135" s="94" t="s">
        <v>195</v>
      </c>
      <c r="E135" s="139" t="s">
        <v>201</v>
      </c>
      <c r="F135" s="143"/>
      <c r="G135" s="91" t="s">
        <v>205</v>
      </c>
      <c r="H135" s="115">
        <v>675935.35</v>
      </c>
      <c r="I135" s="116">
        <v>675935.35</v>
      </c>
      <c r="J135" s="117">
        <f>MAX(H135-I135,0)</f>
        <v>0</v>
      </c>
      <c r="K135" s="87" t="str">
        <f t="shared" si="3"/>
        <v>33403102200024200243</v>
      </c>
      <c r="L135" s="60" t="str">
        <f>C135 &amp; D135 &amp;E135 &amp; F135 &amp; G135</f>
        <v>33403102200024200243</v>
      </c>
    </row>
    <row r="136" spans="1:12" s="61" customFormat="1" ht="22.5">
      <c r="A136" s="59" t="s">
        <v>178</v>
      </c>
      <c r="B136" s="58" t="s">
        <v>7</v>
      </c>
      <c r="C136" s="90" t="s">
        <v>119</v>
      </c>
      <c r="D136" s="94" t="s">
        <v>195</v>
      </c>
      <c r="E136" s="139" t="s">
        <v>201</v>
      </c>
      <c r="F136" s="143"/>
      <c r="G136" s="91" t="s">
        <v>179</v>
      </c>
      <c r="H136" s="115">
        <v>926064.65</v>
      </c>
      <c r="I136" s="116">
        <v>286390.5</v>
      </c>
      <c r="J136" s="117">
        <f>MAX(H136-I136,0)</f>
        <v>639674.15</v>
      </c>
      <c r="K136" s="87" t="str">
        <f t="shared" si="3"/>
        <v>33403102200024200244</v>
      </c>
      <c r="L136" s="60" t="str">
        <f>C136 &amp; D136 &amp;E136 &amp; F136 &amp; G136</f>
        <v>33403102200024200244</v>
      </c>
    </row>
    <row r="137" spans="1:12" ht="22.5">
      <c r="A137" s="71" t="s">
        <v>206</v>
      </c>
      <c r="B137" s="72" t="s">
        <v>7</v>
      </c>
      <c r="C137" s="73" t="s">
        <v>119</v>
      </c>
      <c r="D137" s="93" t="s">
        <v>208</v>
      </c>
      <c r="E137" s="136" t="s">
        <v>121</v>
      </c>
      <c r="F137" s="142"/>
      <c r="G137" s="97" t="s">
        <v>122</v>
      </c>
      <c r="H137" s="113">
        <v>300000</v>
      </c>
      <c r="I137" s="114">
        <v>21800</v>
      </c>
      <c r="J137" s="43">
        <v>278200</v>
      </c>
      <c r="K137" s="87" t="str">
        <f t="shared" si="3"/>
        <v>33403140000000000000</v>
      </c>
      <c r="L137" s="75" t="s">
        <v>207</v>
      </c>
    </row>
    <row r="138" spans="1:12">
      <c r="A138" s="71" t="s">
        <v>130</v>
      </c>
      <c r="B138" s="72" t="s">
        <v>7</v>
      </c>
      <c r="C138" s="73" t="s">
        <v>119</v>
      </c>
      <c r="D138" s="93" t="s">
        <v>208</v>
      </c>
      <c r="E138" s="136" t="s">
        <v>132</v>
      </c>
      <c r="F138" s="142"/>
      <c r="G138" s="97" t="s">
        <v>122</v>
      </c>
      <c r="H138" s="113">
        <v>300000</v>
      </c>
      <c r="I138" s="114">
        <v>21800</v>
      </c>
      <c r="J138" s="43">
        <v>278200</v>
      </c>
      <c r="K138" s="87" t="str">
        <f t="shared" si="3"/>
        <v>33403149900000000000</v>
      </c>
      <c r="L138" s="75" t="s">
        <v>209</v>
      </c>
    </row>
    <row r="139" spans="1:12">
      <c r="A139" s="71" t="s">
        <v>170</v>
      </c>
      <c r="B139" s="72" t="s">
        <v>7</v>
      </c>
      <c r="C139" s="73" t="s">
        <v>119</v>
      </c>
      <c r="D139" s="93" t="s">
        <v>208</v>
      </c>
      <c r="E139" s="136" t="s">
        <v>172</v>
      </c>
      <c r="F139" s="142"/>
      <c r="G139" s="97" t="s">
        <v>122</v>
      </c>
      <c r="H139" s="113">
        <v>300000</v>
      </c>
      <c r="I139" s="114">
        <v>21800</v>
      </c>
      <c r="J139" s="43">
        <v>278200</v>
      </c>
      <c r="K139" s="87" t="str">
        <f t="shared" si="3"/>
        <v>33403149900023400000</v>
      </c>
      <c r="L139" s="75" t="s">
        <v>210</v>
      </c>
    </row>
    <row r="140" spans="1:12" ht="45" customHeight="1">
      <c r="A140" s="71" t="s">
        <v>211</v>
      </c>
      <c r="B140" s="72" t="s">
        <v>7</v>
      </c>
      <c r="C140" s="73" t="s">
        <v>119</v>
      </c>
      <c r="D140" s="93" t="s">
        <v>208</v>
      </c>
      <c r="E140" s="136" t="s">
        <v>172</v>
      </c>
      <c r="F140" s="142"/>
      <c r="G140" s="97" t="s">
        <v>67</v>
      </c>
      <c r="H140" s="113">
        <v>300000</v>
      </c>
      <c r="I140" s="114">
        <v>21800</v>
      </c>
      <c r="J140" s="43">
        <v>278200</v>
      </c>
      <c r="K140" s="87" t="str">
        <f t="shared" si="3"/>
        <v>33403149900023400100</v>
      </c>
      <c r="L140" s="75" t="s">
        <v>212</v>
      </c>
    </row>
    <row r="141" spans="1:12" ht="22.5">
      <c r="A141" s="71" t="s">
        <v>213</v>
      </c>
      <c r="B141" s="72" t="s">
        <v>7</v>
      </c>
      <c r="C141" s="73" t="s">
        <v>119</v>
      </c>
      <c r="D141" s="93" t="s">
        <v>208</v>
      </c>
      <c r="E141" s="136" t="s">
        <v>172</v>
      </c>
      <c r="F141" s="142"/>
      <c r="G141" s="97" t="s">
        <v>215</v>
      </c>
      <c r="H141" s="113">
        <v>300000</v>
      </c>
      <c r="I141" s="114">
        <v>21800</v>
      </c>
      <c r="J141" s="43">
        <v>278200</v>
      </c>
      <c r="K141" s="87" t="str">
        <f t="shared" si="3"/>
        <v>33403149900023400120</v>
      </c>
      <c r="L141" s="75" t="s">
        <v>214</v>
      </c>
    </row>
    <row r="142" spans="1:12" s="61" customFormat="1" ht="45">
      <c r="A142" s="59" t="s">
        <v>216</v>
      </c>
      <c r="B142" s="58" t="s">
        <v>7</v>
      </c>
      <c r="C142" s="90" t="s">
        <v>119</v>
      </c>
      <c r="D142" s="94" t="s">
        <v>208</v>
      </c>
      <c r="E142" s="139" t="s">
        <v>172</v>
      </c>
      <c r="F142" s="143"/>
      <c r="G142" s="91" t="s">
        <v>217</v>
      </c>
      <c r="H142" s="115">
        <v>300000</v>
      </c>
      <c r="I142" s="116">
        <v>21800</v>
      </c>
      <c r="J142" s="117">
        <f>MAX(H142-I142,0)</f>
        <v>278200</v>
      </c>
      <c r="K142" s="87" t="str">
        <f t="shared" si="3"/>
        <v>33403149900023400123</v>
      </c>
      <c r="L142" s="60" t="str">
        <f>C142 &amp; D142 &amp;E142 &amp; F142 &amp; G142</f>
        <v>33403149900023400123</v>
      </c>
    </row>
    <row r="143" spans="1:12">
      <c r="A143" s="71" t="s">
        <v>218</v>
      </c>
      <c r="B143" s="72" t="s">
        <v>7</v>
      </c>
      <c r="C143" s="73" t="s">
        <v>119</v>
      </c>
      <c r="D143" s="93" t="s">
        <v>220</v>
      </c>
      <c r="E143" s="136" t="s">
        <v>121</v>
      </c>
      <c r="F143" s="142"/>
      <c r="G143" s="97" t="s">
        <v>122</v>
      </c>
      <c r="H143" s="113">
        <v>21763050.050000001</v>
      </c>
      <c r="I143" s="114">
        <v>315249.98</v>
      </c>
      <c r="J143" s="43">
        <v>21447800.07</v>
      </c>
      <c r="K143" s="87" t="str">
        <f t="shared" si="3"/>
        <v>33404000000000000000</v>
      </c>
      <c r="L143" s="75" t="s">
        <v>219</v>
      </c>
    </row>
    <row r="144" spans="1:12">
      <c r="A144" s="71" t="s">
        <v>221</v>
      </c>
      <c r="B144" s="72" t="s">
        <v>7</v>
      </c>
      <c r="C144" s="73" t="s">
        <v>119</v>
      </c>
      <c r="D144" s="93" t="s">
        <v>223</v>
      </c>
      <c r="E144" s="136" t="s">
        <v>121</v>
      </c>
      <c r="F144" s="142"/>
      <c r="G144" s="97" t="s">
        <v>122</v>
      </c>
      <c r="H144" s="113">
        <v>21488050.050000001</v>
      </c>
      <c r="I144" s="114">
        <v>255749.98</v>
      </c>
      <c r="J144" s="43">
        <v>21232300.07</v>
      </c>
      <c r="K144" s="87" t="str">
        <f t="shared" si="3"/>
        <v>33404090000000000000</v>
      </c>
      <c r="L144" s="75" t="s">
        <v>222</v>
      </c>
    </row>
    <row r="145" spans="1:12" ht="22.5" customHeight="1">
      <c r="A145" s="71" t="s">
        <v>224</v>
      </c>
      <c r="B145" s="72" t="s">
        <v>7</v>
      </c>
      <c r="C145" s="73" t="s">
        <v>119</v>
      </c>
      <c r="D145" s="93" t="s">
        <v>223</v>
      </c>
      <c r="E145" s="136" t="s">
        <v>226</v>
      </c>
      <c r="F145" s="142"/>
      <c r="G145" s="97" t="s">
        <v>122</v>
      </c>
      <c r="H145" s="113">
        <v>1660000</v>
      </c>
      <c r="I145" s="114">
        <v>0</v>
      </c>
      <c r="J145" s="43">
        <v>1660000</v>
      </c>
      <c r="K145" s="87" t="str">
        <f t="shared" si="3"/>
        <v>33404091400000000000</v>
      </c>
      <c r="L145" s="75" t="s">
        <v>225</v>
      </c>
    </row>
    <row r="146" spans="1:12" ht="22.5">
      <c r="A146" s="71" t="s">
        <v>227</v>
      </c>
      <c r="B146" s="72" t="s">
        <v>7</v>
      </c>
      <c r="C146" s="73" t="s">
        <v>119</v>
      </c>
      <c r="D146" s="93" t="s">
        <v>223</v>
      </c>
      <c r="E146" s="136" t="s">
        <v>229</v>
      </c>
      <c r="F146" s="142"/>
      <c r="G146" s="97" t="s">
        <v>122</v>
      </c>
      <c r="H146" s="113">
        <v>1660000</v>
      </c>
      <c r="I146" s="114">
        <v>0</v>
      </c>
      <c r="J146" s="43">
        <v>1660000</v>
      </c>
      <c r="K146" s="87" t="str">
        <f t="shared" si="3"/>
        <v>33404091400026800000</v>
      </c>
      <c r="L146" s="75" t="s">
        <v>228</v>
      </c>
    </row>
    <row r="147" spans="1:12" ht="22.5">
      <c r="A147" s="71" t="s">
        <v>173</v>
      </c>
      <c r="B147" s="72" t="s">
        <v>7</v>
      </c>
      <c r="C147" s="73" t="s">
        <v>119</v>
      </c>
      <c r="D147" s="93" t="s">
        <v>223</v>
      </c>
      <c r="E147" s="136" t="s">
        <v>229</v>
      </c>
      <c r="F147" s="142"/>
      <c r="G147" s="97" t="s">
        <v>7</v>
      </c>
      <c r="H147" s="113">
        <v>1660000</v>
      </c>
      <c r="I147" s="114">
        <v>0</v>
      </c>
      <c r="J147" s="43">
        <v>1660000</v>
      </c>
      <c r="K147" s="87" t="str">
        <f t="shared" si="3"/>
        <v>33404091400026800200</v>
      </c>
      <c r="L147" s="75" t="s">
        <v>230</v>
      </c>
    </row>
    <row r="148" spans="1:12" ht="22.5">
      <c r="A148" s="71" t="s">
        <v>175</v>
      </c>
      <c r="B148" s="72" t="s">
        <v>7</v>
      </c>
      <c r="C148" s="73" t="s">
        <v>119</v>
      </c>
      <c r="D148" s="93" t="s">
        <v>223</v>
      </c>
      <c r="E148" s="136" t="s">
        <v>229</v>
      </c>
      <c r="F148" s="142"/>
      <c r="G148" s="97" t="s">
        <v>177</v>
      </c>
      <c r="H148" s="113">
        <v>1660000</v>
      </c>
      <c r="I148" s="114">
        <v>0</v>
      </c>
      <c r="J148" s="43">
        <v>1660000</v>
      </c>
      <c r="K148" s="87" t="str">
        <f t="shared" si="3"/>
        <v>33404091400026800240</v>
      </c>
      <c r="L148" s="75" t="s">
        <v>231</v>
      </c>
    </row>
    <row r="149" spans="1:12" s="61" customFormat="1" ht="22.5">
      <c r="A149" s="59" t="s">
        <v>178</v>
      </c>
      <c r="B149" s="58" t="s">
        <v>7</v>
      </c>
      <c r="C149" s="90" t="s">
        <v>119</v>
      </c>
      <c r="D149" s="94" t="s">
        <v>223</v>
      </c>
      <c r="E149" s="139" t="s">
        <v>229</v>
      </c>
      <c r="F149" s="143"/>
      <c r="G149" s="91" t="s">
        <v>179</v>
      </c>
      <c r="H149" s="115">
        <v>1660000</v>
      </c>
      <c r="I149" s="116">
        <v>0</v>
      </c>
      <c r="J149" s="117">
        <f>MAX(H149-I149,0)</f>
        <v>1660000</v>
      </c>
      <c r="K149" s="87" t="str">
        <f t="shared" si="3"/>
        <v>33404091400026800244</v>
      </c>
      <c r="L149" s="60" t="str">
        <f>C149 &amp; D149 &amp;E149 &amp; F149 &amp; G149</f>
        <v>33404091400026800244</v>
      </c>
    </row>
    <row r="150" spans="1:12" ht="69.75" customHeight="1">
      <c r="A150" s="71" t="s">
        <v>232</v>
      </c>
      <c r="B150" s="72" t="s">
        <v>7</v>
      </c>
      <c r="C150" s="73" t="s">
        <v>119</v>
      </c>
      <c r="D150" s="93" t="s">
        <v>223</v>
      </c>
      <c r="E150" s="136" t="s">
        <v>234</v>
      </c>
      <c r="F150" s="142"/>
      <c r="G150" s="97" t="s">
        <v>122</v>
      </c>
      <c r="H150" s="113">
        <v>19828050.050000001</v>
      </c>
      <c r="I150" s="114">
        <v>255749.98</v>
      </c>
      <c r="J150" s="43">
        <v>19572300.07</v>
      </c>
      <c r="K150" s="87" t="str">
        <f t="shared" si="3"/>
        <v>33404091500000000000</v>
      </c>
      <c r="L150" s="75" t="s">
        <v>233</v>
      </c>
    </row>
    <row r="151" spans="1:12">
      <c r="A151" s="71" t="s">
        <v>235</v>
      </c>
      <c r="B151" s="72" t="s">
        <v>7</v>
      </c>
      <c r="C151" s="73" t="s">
        <v>119</v>
      </c>
      <c r="D151" s="93" t="s">
        <v>223</v>
      </c>
      <c r="E151" s="136" t="s">
        <v>237</v>
      </c>
      <c r="F151" s="142"/>
      <c r="G151" s="97" t="s">
        <v>122</v>
      </c>
      <c r="H151" s="113">
        <v>4815105</v>
      </c>
      <c r="I151" s="114">
        <v>255749.98</v>
      </c>
      <c r="J151" s="43">
        <v>4559355.0199999996</v>
      </c>
      <c r="K151" s="87" t="str">
        <f t="shared" si="3"/>
        <v>33404091500023900000</v>
      </c>
      <c r="L151" s="75" t="s">
        <v>236</v>
      </c>
    </row>
    <row r="152" spans="1:12" ht="22.5">
      <c r="A152" s="71" t="s">
        <v>173</v>
      </c>
      <c r="B152" s="72" t="s">
        <v>7</v>
      </c>
      <c r="C152" s="73" t="s">
        <v>119</v>
      </c>
      <c r="D152" s="93" t="s">
        <v>223</v>
      </c>
      <c r="E152" s="136" t="s">
        <v>237</v>
      </c>
      <c r="F152" s="142"/>
      <c r="G152" s="97" t="s">
        <v>7</v>
      </c>
      <c r="H152" s="113">
        <v>4815105</v>
      </c>
      <c r="I152" s="114">
        <v>255749.98</v>
      </c>
      <c r="J152" s="43">
        <v>4559355.0199999996</v>
      </c>
      <c r="K152" s="87" t="str">
        <f t="shared" si="3"/>
        <v>33404091500023900200</v>
      </c>
      <c r="L152" s="75" t="s">
        <v>238</v>
      </c>
    </row>
    <row r="153" spans="1:12" ht="22.5">
      <c r="A153" s="71" t="s">
        <v>175</v>
      </c>
      <c r="B153" s="72" t="s">
        <v>7</v>
      </c>
      <c r="C153" s="73" t="s">
        <v>119</v>
      </c>
      <c r="D153" s="93" t="s">
        <v>223</v>
      </c>
      <c r="E153" s="136" t="s">
        <v>237</v>
      </c>
      <c r="F153" s="142"/>
      <c r="G153" s="97" t="s">
        <v>177</v>
      </c>
      <c r="H153" s="113">
        <v>4815105</v>
      </c>
      <c r="I153" s="114">
        <v>255749.98</v>
      </c>
      <c r="J153" s="43">
        <v>4559355.0199999996</v>
      </c>
      <c r="K153" s="87" t="str">
        <f t="shared" si="3"/>
        <v>33404091500023900240</v>
      </c>
      <c r="L153" s="75" t="s">
        <v>239</v>
      </c>
    </row>
    <row r="154" spans="1:12" s="61" customFormat="1" ht="22.5">
      <c r="A154" s="59" t="s">
        <v>178</v>
      </c>
      <c r="B154" s="58" t="s">
        <v>7</v>
      </c>
      <c r="C154" s="90" t="s">
        <v>119</v>
      </c>
      <c r="D154" s="94" t="s">
        <v>223</v>
      </c>
      <c r="E154" s="139" t="s">
        <v>237</v>
      </c>
      <c r="F154" s="143"/>
      <c r="G154" s="91" t="s">
        <v>179</v>
      </c>
      <c r="H154" s="115">
        <v>4815105</v>
      </c>
      <c r="I154" s="116">
        <v>255749.98</v>
      </c>
      <c r="J154" s="117">
        <f>MAX(H154-I154,0)</f>
        <v>4559355.0199999996</v>
      </c>
      <c r="K154" s="87" t="str">
        <f t="shared" si="3"/>
        <v>33404091500023900244</v>
      </c>
      <c r="L154" s="60" t="str">
        <f>C154 &amp; D154 &amp;E154 &amp; F154 &amp; G154</f>
        <v>33404091500023900244</v>
      </c>
    </row>
    <row r="155" spans="1:12" ht="33.75">
      <c r="A155" s="71" t="s">
        <v>240</v>
      </c>
      <c r="B155" s="72" t="s">
        <v>7</v>
      </c>
      <c r="C155" s="73" t="s">
        <v>119</v>
      </c>
      <c r="D155" s="93" t="s">
        <v>223</v>
      </c>
      <c r="E155" s="136" t="s">
        <v>242</v>
      </c>
      <c r="F155" s="142"/>
      <c r="G155" s="97" t="s">
        <v>122</v>
      </c>
      <c r="H155" s="113">
        <v>862224.98</v>
      </c>
      <c r="I155" s="114">
        <v>0</v>
      </c>
      <c r="J155" s="43">
        <v>862224.98</v>
      </c>
      <c r="K155" s="87" t="str">
        <f t="shared" si="3"/>
        <v>33404091500023910000</v>
      </c>
      <c r="L155" s="75" t="s">
        <v>241</v>
      </c>
    </row>
    <row r="156" spans="1:12" ht="22.5">
      <c r="A156" s="71" t="s">
        <v>173</v>
      </c>
      <c r="B156" s="72" t="s">
        <v>7</v>
      </c>
      <c r="C156" s="73" t="s">
        <v>119</v>
      </c>
      <c r="D156" s="93" t="s">
        <v>223</v>
      </c>
      <c r="E156" s="136" t="s">
        <v>242</v>
      </c>
      <c r="F156" s="142"/>
      <c r="G156" s="97" t="s">
        <v>7</v>
      </c>
      <c r="H156" s="113">
        <v>862224.98</v>
      </c>
      <c r="I156" s="114">
        <v>0</v>
      </c>
      <c r="J156" s="43">
        <v>862224.98</v>
      </c>
      <c r="K156" s="87" t="str">
        <f t="shared" si="3"/>
        <v>33404091500023910200</v>
      </c>
      <c r="L156" s="75" t="s">
        <v>243</v>
      </c>
    </row>
    <row r="157" spans="1:12" ht="22.5">
      <c r="A157" s="71" t="s">
        <v>175</v>
      </c>
      <c r="B157" s="72" t="s">
        <v>7</v>
      </c>
      <c r="C157" s="73" t="s">
        <v>119</v>
      </c>
      <c r="D157" s="93" t="s">
        <v>223</v>
      </c>
      <c r="E157" s="136" t="s">
        <v>242</v>
      </c>
      <c r="F157" s="142"/>
      <c r="G157" s="97" t="s">
        <v>177</v>
      </c>
      <c r="H157" s="113">
        <v>862224.98</v>
      </c>
      <c r="I157" s="114">
        <v>0</v>
      </c>
      <c r="J157" s="43">
        <v>862224.98</v>
      </c>
      <c r="K157" s="87" t="str">
        <f t="shared" si="3"/>
        <v>33404091500023910240</v>
      </c>
      <c r="L157" s="75" t="s">
        <v>244</v>
      </c>
    </row>
    <row r="158" spans="1:12" s="61" customFormat="1" ht="22.5">
      <c r="A158" s="59" t="s">
        <v>178</v>
      </c>
      <c r="B158" s="58" t="s">
        <v>7</v>
      </c>
      <c r="C158" s="90" t="s">
        <v>119</v>
      </c>
      <c r="D158" s="94" t="s">
        <v>223</v>
      </c>
      <c r="E158" s="139" t="s">
        <v>242</v>
      </c>
      <c r="F158" s="143"/>
      <c r="G158" s="91" t="s">
        <v>179</v>
      </c>
      <c r="H158" s="115">
        <v>862224.98</v>
      </c>
      <c r="I158" s="116">
        <v>0</v>
      </c>
      <c r="J158" s="117">
        <f>MAX(H158-I158,0)</f>
        <v>862224.98</v>
      </c>
      <c r="K158" s="87" t="str">
        <f t="shared" si="3"/>
        <v>33404091500023910244</v>
      </c>
      <c r="L158" s="60" t="str">
        <f>C158 &amp; D158 &amp;E158 &amp; F158 &amp; G158</f>
        <v>33404091500023910244</v>
      </c>
    </row>
    <row r="159" spans="1:12" ht="22.5">
      <c r="A159" s="71" t="s">
        <v>245</v>
      </c>
      <c r="B159" s="72" t="s">
        <v>7</v>
      </c>
      <c r="C159" s="73" t="s">
        <v>119</v>
      </c>
      <c r="D159" s="93" t="s">
        <v>223</v>
      </c>
      <c r="E159" s="136" t="s">
        <v>247</v>
      </c>
      <c r="F159" s="142"/>
      <c r="G159" s="97" t="s">
        <v>122</v>
      </c>
      <c r="H159" s="113">
        <v>9688000</v>
      </c>
      <c r="I159" s="114">
        <v>0</v>
      </c>
      <c r="J159" s="43">
        <v>9688000</v>
      </c>
      <c r="K159" s="87" t="str">
        <f t="shared" si="3"/>
        <v>33404091500071520000</v>
      </c>
      <c r="L159" s="75" t="s">
        <v>246</v>
      </c>
    </row>
    <row r="160" spans="1:12" ht="22.5">
      <c r="A160" s="71" t="s">
        <v>173</v>
      </c>
      <c r="B160" s="72" t="s">
        <v>7</v>
      </c>
      <c r="C160" s="73" t="s">
        <v>119</v>
      </c>
      <c r="D160" s="93" t="s">
        <v>223</v>
      </c>
      <c r="E160" s="136" t="s">
        <v>247</v>
      </c>
      <c r="F160" s="142"/>
      <c r="G160" s="97" t="s">
        <v>7</v>
      </c>
      <c r="H160" s="113">
        <v>9688000</v>
      </c>
      <c r="I160" s="114">
        <v>0</v>
      </c>
      <c r="J160" s="43">
        <v>9688000</v>
      </c>
      <c r="K160" s="87" t="str">
        <f t="shared" si="3"/>
        <v>33404091500071520200</v>
      </c>
      <c r="L160" s="75" t="s">
        <v>248</v>
      </c>
    </row>
    <row r="161" spans="1:12" ht="22.5">
      <c r="A161" s="71" t="s">
        <v>175</v>
      </c>
      <c r="B161" s="72" t="s">
        <v>7</v>
      </c>
      <c r="C161" s="73" t="s">
        <v>119</v>
      </c>
      <c r="D161" s="93" t="s">
        <v>223</v>
      </c>
      <c r="E161" s="136" t="s">
        <v>247</v>
      </c>
      <c r="F161" s="142"/>
      <c r="G161" s="97" t="s">
        <v>177</v>
      </c>
      <c r="H161" s="113">
        <v>9688000</v>
      </c>
      <c r="I161" s="114">
        <v>0</v>
      </c>
      <c r="J161" s="43">
        <v>9688000</v>
      </c>
      <c r="K161" s="87" t="str">
        <f t="shared" si="3"/>
        <v>33404091500071520240</v>
      </c>
      <c r="L161" s="75" t="s">
        <v>249</v>
      </c>
    </row>
    <row r="162" spans="1:12" s="61" customFormat="1" ht="22.5">
      <c r="A162" s="59" t="s">
        <v>178</v>
      </c>
      <c r="B162" s="58" t="s">
        <v>7</v>
      </c>
      <c r="C162" s="90" t="s">
        <v>119</v>
      </c>
      <c r="D162" s="94" t="s">
        <v>223</v>
      </c>
      <c r="E162" s="139" t="s">
        <v>247</v>
      </c>
      <c r="F162" s="143"/>
      <c r="G162" s="91" t="s">
        <v>179</v>
      </c>
      <c r="H162" s="115">
        <v>9688000</v>
      </c>
      <c r="I162" s="116">
        <v>0</v>
      </c>
      <c r="J162" s="117">
        <f>MAX(H162-I162,0)</f>
        <v>9688000</v>
      </c>
      <c r="K162" s="87" t="str">
        <f t="shared" ref="K162:K225" si="4">C162 &amp; D162 &amp;E162 &amp; F162 &amp; G162</f>
        <v>33404091500071520244</v>
      </c>
      <c r="L162" s="60" t="str">
        <f>C162 &amp; D162 &amp;E162 &amp; F162 &amp; G162</f>
        <v>33404091500071520244</v>
      </c>
    </row>
    <row r="163" spans="1:12" ht="67.5">
      <c r="A163" s="71" t="s">
        <v>250</v>
      </c>
      <c r="B163" s="72" t="s">
        <v>7</v>
      </c>
      <c r="C163" s="73" t="s">
        <v>119</v>
      </c>
      <c r="D163" s="93" t="s">
        <v>223</v>
      </c>
      <c r="E163" s="136" t="s">
        <v>252</v>
      </c>
      <c r="F163" s="142"/>
      <c r="G163" s="97" t="s">
        <v>122</v>
      </c>
      <c r="H163" s="113">
        <v>3913295.07</v>
      </c>
      <c r="I163" s="114">
        <v>0</v>
      </c>
      <c r="J163" s="43">
        <v>3913295.07</v>
      </c>
      <c r="K163" s="87" t="str">
        <f t="shared" si="4"/>
        <v>33404091500071540000</v>
      </c>
      <c r="L163" s="75" t="s">
        <v>251</v>
      </c>
    </row>
    <row r="164" spans="1:12" ht="22.5">
      <c r="A164" s="71" t="s">
        <v>173</v>
      </c>
      <c r="B164" s="72" t="s">
        <v>7</v>
      </c>
      <c r="C164" s="73" t="s">
        <v>119</v>
      </c>
      <c r="D164" s="93" t="s">
        <v>223</v>
      </c>
      <c r="E164" s="136" t="s">
        <v>252</v>
      </c>
      <c r="F164" s="142"/>
      <c r="G164" s="97" t="s">
        <v>7</v>
      </c>
      <c r="H164" s="113">
        <v>3913295.07</v>
      </c>
      <c r="I164" s="114">
        <v>0</v>
      </c>
      <c r="J164" s="43">
        <v>3913295.07</v>
      </c>
      <c r="K164" s="87" t="str">
        <f t="shared" si="4"/>
        <v>33404091500071540200</v>
      </c>
      <c r="L164" s="75" t="s">
        <v>253</v>
      </c>
    </row>
    <row r="165" spans="1:12" ht="22.5">
      <c r="A165" s="71" t="s">
        <v>175</v>
      </c>
      <c r="B165" s="72" t="s">
        <v>7</v>
      </c>
      <c r="C165" s="73" t="s">
        <v>119</v>
      </c>
      <c r="D165" s="93" t="s">
        <v>223</v>
      </c>
      <c r="E165" s="136" t="s">
        <v>252</v>
      </c>
      <c r="F165" s="142"/>
      <c r="G165" s="97" t="s">
        <v>177</v>
      </c>
      <c r="H165" s="113">
        <v>3913295.07</v>
      </c>
      <c r="I165" s="114">
        <v>0</v>
      </c>
      <c r="J165" s="43">
        <v>3913295.07</v>
      </c>
      <c r="K165" s="87" t="str">
        <f t="shared" si="4"/>
        <v>33404091500071540240</v>
      </c>
      <c r="L165" s="75" t="s">
        <v>254</v>
      </c>
    </row>
    <row r="166" spans="1:12" s="61" customFormat="1" ht="22.5">
      <c r="A166" s="59" t="s">
        <v>178</v>
      </c>
      <c r="B166" s="58" t="s">
        <v>7</v>
      </c>
      <c r="C166" s="90" t="s">
        <v>119</v>
      </c>
      <c r="D166" s="94" t="s">
        <v>223</v>
      </c>
      <c r="E166" s="139" t="s">
        <v>252</v>
      </c>
      <c r="F166" s="143"/>
      <c r="G166" s="91" t="s">
        <v>179</v>
      </c>
      <c r="H166" s="115">
        <v>3913295.07</v>
      </c>
      <c r="I166" s="116">
        <v>0</v>
      </c>
      <c r="J166" s="117">
        <f>MAX(H166-I166,0)</f>
        <v>3913295.07</v>
      </c>
      <c r="K166" s="87" t="str">
        <f t="shared" si="4"/>
        <v>33404091500071540244</v>
      </c>
      <c r="L166" s="60" t="str">
        <f>C166 &amp; D166 &amp;E166 &amp; F166 &amp; G166</f>
        <v>33404091500071540244</v>
      </c>
    </row>
    <row r="167" spans="1:12" ht="22.5">
      <c r="A167" s="71" t="s">
        <v>255</v>
      </c>
      <c r="B167" s="72" t="s">
        <v>7</v>
      </c>
      <c r="C167" s="73" t="s">
        <v>119</v>
      </c>
      <c r="D167" s="93" t="s">
        <v>223</v>
      </c>
      <c r="E167" s="136" t="s">
        <v>257</v>
      </c>
      <c r="F167" s="142"/>
      <c r="G167" s="97" t="s">
        <v>122</v>
      </c>
      <c r="H167" s="113">
        <v>509895</v>
      </c>
      <c r="I167" s="114">
        <v>0</v>
      </c>
      <c r="J167" s="43">
        <v>509895</v>
      </c>
      <c r="K167" s="87" t="str">
        <f t="shared" si="4"/>
        <v>334040915000S1520000</v>
      </c>
      <c r="L167" s="75" t="s">
        <v>256</v>
      </c>
    </row>
    <row r="168" spans="1:12" ht="22.5">
      <c r="A168" s="71" t="s">
        <v>173</v>
      </c>
      <c r="B168" s="72" t="s">
        <v>7</v>
      </c>
      <c r="C168" s="73" t="s">
        <v>119</v>
      </c>
      <c r="D168" s="93" t="s">
        <v>223</v>
      </c>
      <c r="E168" s="136" t="s">
        <v>257</v>
      </c>
      <c r="F168" s="142"/>
      <c r="G168" s="97" t="s">
        <v>7</v>
      </c>
      <c r="H168" s="113">
        <v>509895</v>
      </c>
      <c r="I168" s="114">
        <v>0</v>
      </c>
      <c r="J168" s="43">
        <v>509895</v>
      </c>
      <c r="K168" s="87" t="str">
        <f t="shared" si="4"/>
        <v>334040915000S1520200</v>
      </c>
      <c r="L168" s="75" t="s">
        <v>258</v>
      </c>
    </row>
    <row r="169" spans="1:12" ht="22.5">
      <c r="A169" s="71" t="s">
        <v>175</v>
      </c>
      <c r="B169" s="72" t="s">
        <v>7</v>
      </c>
      <c r="C169" s="73" t="s">
        <v>119</v>
      </c>
      <c r="D169" s="93" t="s">
        <v>223</v>
      </c>
      <c r="E169" s="136" t="s">
        <v>257</v>
      </c>
      <c r="F169" s="142"/>
      <c r="G169" s="97" t="s">
        <v>177</v>
      </c>
      <c r="H169" s="113">
        <v>509895</v>
      </c>
      <c r="I169" s="114">
        <v>0</v>
      </c>
      <c r="J169" s="43">
        <v>509895</v>
      </c>
      <c r="K169" s="87" t="str">
        <f t="shared" si="4"/>
        <v>334040915000S1520240</v>
      </c>
      <c r="L169" s="75" t="s">
        <v>259</v>
      </c>
    </row>
    <row r="170" spans="1:12" s="61" customFormat="1" ht="22.5">
      <c r="A170" s="59" t="s">
        <v>178</v>
      </c>
      <c r="B170" s="58" t="s">
        <v>7</v>
      </c>
      <c r="C170" s="90" t="s">
        <v>119</v>
      </c>
      <c r="D170" s="94" t="s">
        <v>223</v>
      </c>
      <c r="E170" s="139" t="s">
        <v>257</v>
      </c>
      <c r="F170" s="143"/>
      <c r="G170" s="91" t="s">
        <v>179</v>
      </c>
      <c r="H170" s="115">
        <v>509895</v>
      </c>
      <c r="I170" s="116">
        <v>0</v>
      </c>
      <c r="J170" s="117">
        <f>MAX(H170-I170,0)</f>
        <v>509895</v>
      </c>
      <c r="K170" s="87" t="str">
        <f t="shared" si="4"/>
        <v>334040915000S1520244</v>
      </c>
      <c r="L170" s="60" t="str">
        <f>C170 &amp; D170 &amp;E170 &amp; F170 &amp; G170</f>
        <v>334040915000S1520244</v>
      </c>
    </row>
    <row r="171" spans="1:12" ht="78.75">
      <c r="A171" s="71" t="s">
        <v>260</v>
      </c>
      <c r="B171" s="72" t="s">
        <v>7</v>
      </c>
      <c r="C171" s="73" t="s">
        <v>119</v>
      </c>
      <c r="D171" s="93" t="s">
        <v>223</v>
      </c>
      <c r="E171" s="136" t="s">
        <v>262</v>
      </c>
      <c r="F171" s="142"/>
      <c r="G171" s="97" t="s">
        <v>122</v>
      </c>
      <c r="H171" s="113">
        <v>39530</v>
      </c>
      <c r="I171" s="114">
        <v>0</v>
      </c>
      <c r="J171" s="43">
        <v>39530</v>
      </c>
      <c r="K171" s="87" t="str">
        <f t="shared" si="4"/>
        <v>334040915000S1540000</v>
      </c>
      <c r="L171" s="75" t="s">
        <v>261</v>
      </c>
    </row>
    <row r="172" spans="1:12" ht="22.5">
      <c r="A172" s="71" t="s">
        <v>173</v>
      </c>
      <c r="B172" s="72" t="s">
        <v>7</v>
      </c>
      <c r="C172" s="73" t="s">
        <v>119</v>
      </c>
      <c r="D172" s="93" t="s">
        <v>223</v>
      </c>
      <c r="E172" s="136" t="s">
        <v>262</v>
      </c>
      <c r="F172" s="142"/>
      <c r="G172" s="97" t="s">
        <v>7</v>
      </c>
      <c r="H172" s="113">
        <v>39530</v>
      </c>
      <c r="I172" s="114">
        <v>0</v>
      </c>
      <c r="J172" s="43">
        <v>39530</v>
      </c>
      <c r="K172" s="87" t="str">
        <f t="shared" si="4"/>
        <v>334040915000S1540200</v>
      </c>
      <c r="L172" s="75" t="s">
        <v>263</v>
      </c>
    </row>
    <row r="173" spans="1:12" ht="22.5">
      <c r="A173" s="71" t="s">
        <v>175</v>
      </c>
      <c r="B173" s="72" t="s">
        <v>7</v>
      </c>
      <c r="C173" s="73" t="s">
        <v>119</v>
      </c>
      <c r="D173" s="93" t="s">
        <v>223</v>
      </c>
      <c r="E173" s="136" t="s">
        <v>262</v>
      </c>
      <c r="F173" s="142"/>
      <c r="G173" s="97" t="s">
        <v>177</v>
      </c>
      <c r="H173" s="113">
        <v>39530</v>
      </c>
      <c r="I173" s="114">
        <v>0</v>
      </c>
      <c r="J173" s="43">
        <v>39530</v>
      </c>
      <c r="K173" s="87" t="str">
        <f t="shared" si="4"/>
        <v>334040915000S1540240</v>
      </c>
      <c r="L173" s="75" t="s">
        <v>264</v>
      </c>
    </row>
    <row r="174" spans="1:12" s="61" customFormat="1" ht="22.5">
      <c r="A174" s="59" t="s">
        <v>178</v>
      </c>
      <c r="B174" s="58" t="s">
        <v>7</v>
      </c>
      <c r="C174" s="90" t="s">
        <v>119</v>
      </c>
      <c r="D174" s="94" t="s">
        <v>223</v>
      </c>
      <c r="E174" s="139" t="s">
        <v>262</v>
      </c>
      <c r="F174" s="143"/>
      <c r="G174" s="91" t="s">
        <v>179</v>
      </c>
      <c r="H174" s="115">
        <v>39530</v>
      </c>
      <c r="I174" s="116">
        <v>0</v>
      </c>
      <c r="J174" s="117">
        <f>MAX(H174-I174,0)</f>
        <v>39530</v>
      </c>
      <c r="K174" s="87" t="str">
        <f t="shared" si="4"/>
        <v>334040915000S1540244</v>
      </c>
      <c r="L174" s="60" t="str">
        <f>C174 &amp; D174 &amp;E174 &amp; F174 &amp; G174</f>
        <v>334040915000S1540244</v>
      </c>
    </row>
    <row r="175" spans="1:12">
      <c r="A175" s="71" t="s">
        <v>265</v>
      </c>
      <c r="B175" s="72" t="s">
        <v>7</v>
      </c>
      <c r="C175" s="73" t="s">
        <v>119</v>
      </c>
      <c r="D175" s="93" t="s">
        <v>267</v>
      </c>
      <c r="E175" s="136" t="s">
        <v>121</v>
      </c>
      <c r="F175" s="142"/>
      <c r="G175" s="97" t="s">
        <v>122</v>
      </c>
      <c r="H175" s="113">
        <v>275000</v>
      </c>
      <c r="I175" s="114">
        <v>59500</v>
      </c>
      <c r="J175" s="43">
        <v>215500</v>
      </c>
      <c r="K175" s="87" t="str">
        <f t="shared" si="4"/>
        <v>33404120000000000000</v>
      </c>
      <c r="L175" s="75" t="s">
        <v>266</v>
      </c>
    </row>
    <row r="176" spans="1:12">
      <c r="A176" s="71" t="s">
        <v>130</v>
      </c>
      <c r="B176" s="72" t="s">
        <v>7</v>
      </c>
      <c r="C176" s="73" t="s">
        <v>119</v>
      </c>
      <c r="D176" s="93" t="s">
        <v>267</v>
      </c>
      <c r="E176" s="136" t="s">
        <v>132</v>
      </c>
      <c r="F176" s="142"/>
      <c r="G176" s="97" t="s">
        <v>122</v>
      </c>
      <c r="H176" s="113">
        <v>275000</v>
      </c>
      <c r="I176" s="114">
        <v>59500</v>
      </c>
      <c r="J176" s="43">
        <v>215500</v>
      </c>
      <c r="K176" s="87" t="str">
        <f t="shared" si="4"/>
        <v>33404129900000000000</v>
      </c>
      <c r="L176" s="75" t="s">
        <v>268</v>
      </c>
    </row>
    <row r="177" spans="1:12">
      <c r="A177" s="71" t="s">
        <v>269</v>
      </c>
      <c r="B177" s="72" t="s">
        <v>7</v>
      </c>
      <c r="C177" s="73" t="s">
        <v>119</v>
      </c>
      <c r="D177" s="93" t="s">
        <v>267</v>
      </c>
      <c r="E177" s="136" t="s">
        <v>271</v>
      </c>
      <c r="F177" s="142"/>
      <c r="G177" s="97" t="s">
        <v>122</v>
      </c>
      <c r="H177" s="113">
        <v>275000</v>
      </c>
      <c r="I177" s="114">
        <v>59500</v>
      </c>
      <c r="J177" s="43">
        <v>215500</v>
      </c>
      <c r="K177" s="87" t="str">
        <f t="shared" si="4"/>
        <v>33404129900023700000</v>
      </c>
      <c r="L177" s="75" t="s">
        <v>270</v>
      </c>
    </row>
    <row r="178" spans="1:12" ht="22.5">
      <c r="A178" s="71" t="s">
        <v>173</v>
      </c>
      <c r="B178" s="72" t="s">
        <v>7</v>
      </c>
      <c r="C178" s="73" t="s">
        <v>119</v>
      </c>
      <c r="D178" s="93" t="s">
        <v>267</v>
      </c>
      <c r="E178" s="136" t="s">
        <v>271</v>
      </c>
      <c r="F178" s="142"/>
      <c r="G178" s="97" t="s">
        <v>7</v>
      </c>
      <c r="H178" s="113">
        <v>275000</v>
      </c>
      <c r="I178" s="114">
        <v>59500</v>
      </c>
      <c r="J178" s="43">
        <v>215500</v>
      </c>
      <c r="K178" s="87" t="str">
        <f t="shared" si="4"/>
        <v>33404129900023700200</v>
      </c>
      <c r="L178" s="75" t="s">
        <v>272</v>
      </c>
    </row>
    <row r="179" spans="1:12" ht="22.5">
      <c r="A179" s="71" t="s">
        <v>175</v>
      </c>
      <c r="B179" s="72" t="s">
        <v>7</v>
      </c>
      <c r="C179" s="73" t="s">
        <v>119</v>
      </c>
      <c r="D179" s="93" t="s">
        <v>267</v>
      </c>
      <c r="E179" s="136" t="s">
        <v>271</v>
      </c>
      <c r="F179" s="142"/>
      <c r="G179" s="97" t="s">
        <v>177</v>
      </c>
      <c r="H179" s="113">
        <v>275000</v>
      </c>
      <c r="I179" s="114">
        <v>59500</v>
      </c>
      <c r="J179" s="43">
        <v>215500</v>
      </c>
      <c r="K179" s="87" t="str">
        <f t="shared" si="4"/>
        <v>33404129900023700240</v>
      </c>
      <c r="L179" s="75" t="s">
        <v>273</v>
      </c>
    </row>
    <row r="180" spans="1:12" s="61" customFormat="1" ht="22.5">
      <c r="A180" s="59" t="s">
        <v>178</v>
      </c>
      <c r="B180" s="58" t="s">
        <v>7</v>
      </c>
      <c r="C180" s="90" t="s">
        <v>119</v>
      </c>
      <c r="D180" s="94" t="s">
        <v>267</v>
      </c>
      <c r="E180" s="139" t="s">
        <v>271</v>
      </c>
      <c r="F180" s="143"/>
      <c r="G180" s="91" t="s">
        <v>179</v>
      </c>
      <c r="H180" s="115">
        <v>275000</v>
      </c>
      <c r="I180" s="116">
        <v>59500</v>
      </c>
      <c r="J180" s="117">
        <f>MAX(H180-I180,0)</f>
        <v>215500</v>
      </c>
      <c r="K180" s="87" t="str">
        <f t="shared" si="4"/>
        <v>33404129900023700244</v>
      </c>
      <c r="L180" s="60" t="str">
        <f>C180 &amp; D180 &amp;E180 &amp; F180 &amp; G180</f>
        <v>33404129900023700244</v>
      </c>
    </row>
    <row r="181" spans="1:12">
      <c r="A181" s="71" t="s">
        <v>274</v>
      </c>
      <c r="B181" s="72" t="s">
        <v>7</v>
      </c>
      <c r="C181" s="73" t="s">
        <v>119</v>
      </c>
      <c r="D181" s="93" t="s">
        <v>276</v>
      </c>
      <c r="E181" s="136" t="s">
        <v>121</v>
      </c>
      <c r="F181" s="142"/>
      <c r="G181" s="97" t="s">
        <v>122</v>
      </c>
      <c r="H181" s="113">
        <v>36711215</v>
      </c>
      <c r="I181" s="114">
        <v>6440653.6799999997</v>
      </c>
      <c r="J181" s="43">
        <v>30270561.32</v>
      </c>
      <c r="K181" s="87" t="str">
        <f t="shared" si="4"/>
        <v>33405000000000000000</v>
      </c>
      <c r="L181" s="75" t="s">
        <v>275</v>
      </c>
    </row>
    <row r="182" spans="1:12">
      <c r="A182" s="71" t="s">
        <v>277</v>
      </c>
      <c r="B182" s="72" t="s">
        <v>7</v>
      </c>
      <c r="C182" s="73" t="s">
        <v>119</v>
      </c>
      <c r="D182" s="93" t="s">
        <v>279</v>
      </c>
      <c r="E182" s="136" t="s">
        <v>121</v>
      </c>
      <c r="F182" s="142"/>
      <c r="G182" s="97" t="s">
        <v>122</v>
      </c>
      <c r="H182" s="113">
        <v>5311900</v>
      </c>
      <c r="I182" s="114">
        <v>385625.62</v>
      </c>
      <c r="J182" s="43">
        <v>4926274.38</v>
      </c>
      <c r="K182" s="87" t="str">
        <f t="shared" si="4"/>
        <v>33405010000000000000</v>
      </c>
      <c r="L182" s="75" t="s">
        <v>278</v>
      </c>
    </row>
    <row r="183" spans="1:12" ht="33.75">
      <c r="A183" s="71" t="s">
        <v>280</v>
      </c>
      <c r="B183" s="72" t="s">
        <v>7</v>
      </c>
      <c r="C183" s="73" t="s">
        <v>119</v>
      </c>
      <c r="D183" s="93" t="s">
        <v>279</v>
      </c>
      <c r="E183" s="136" t="s">
        <v>282</v>
      </c>
      <c r="F183" s="142"/>
      <c r="G183" s="97" t="s">
        <v>122</v>
      </c>
      <c r="H183" s="113">
        <v>3995900</v>
      </c>
      <c r="I183" s="114">
        <v>0</v>
      </c>
      <c r="J183" s="43">
        <v>3995900</v>
      </c>
      <c r="K183" s="87" t="str">
        <f t="shared" si="4"/>
        <v>33405011700000000000</v>
      </c>
      <c r="L183" s="75" t="s">
        <v>281</v>
      </c>
    </row>
    <row r="184" spans="1:12">
      <c r="A184" s="71" t="s">
        <v>283</v>
      </c>
      <c r="B184" s="72" t="s">
        <v>7</v>
      </c>
      <c r="C184" s="73" t="s">
        <v>119</v>
      </c>
      <c r="D184" s="93" t="s">
        <v>279</v>
      </c>
      <c r="E184" s="136" t="s">
        <v>285</v>
      </c>
      <c r="F184" s="142"/>
      <c r="G184" s="97" t="s">
        <v>122</v>
      </c>
      <c r="H184" s="113">
        <v>3890180.05</v>
      </c>
      <c r="I184" s="114">
        <v>0</v>
      </c>
      <c r="J184" s="43">
        <v>3890180.05</v>
      </c>
      <c r="K184" s="87" t="str">
        <f t="shared" si="4"/>
        <v>33405011700024400000</v>
      </c>
      <c r="L184" s="75" t="s">
        <v>284</v>
      </c>
    </row>
    <row r="185" spans="1:12" ht="22.5">
      <c r="A185" s="71" t="s">
        <v>173</v>
      </c>
      <c r="B185" s="72" t="s">
        <v>7</v>
      </c>
      <c r="C185" s="73" t="s">
        <v>119</v>
      </c>
      <c r="D185" s="93" t="s">
        <v>279</v>
      </c>
      <c r="E185" s="136" t="s">
        <v>285</v>
      </c>
      <c r="F185" s="142"/>
      <c r="G185" s="97" t="s">
        <v>7</v>
      </c>
      <c r="H185" s="113">
        <v>2090180.05</v>
      </c>
      <c r="I185" s="114">
        <v>0</v>
      </c>
      <c r="J185" s="43">
        <v>2090180.05</v>
      </c>
      <c r="K185" s="87" t="str">
        <f t="shared" si="4"/>
        <v>33405011700024400200</v>
      </c>
      <c r="L185" s="75" t="s">
        <v>286</v>
      </c>
    </row>
    <row r="186" spans="1:12" ht="22.5">
      <c r="A186" s="71" t="s">
        <v>175</v>
      </c>
      <c r="B186" s="72" t="s">
        <v>7</v>
      </c>
      <c r="C186" s="73" t="s">
        <v>119</v>
      </c>
      <c r="D186" s="93" t="s">
        <v>279</v>
      </c>
      <c r="E186" s="136" t="s">
        <v>285</v>
      </c>
      <c r="F186" s="142"/>
      <c r="G186" s="97" t="s">
        <v>177</v>
      </c>
      <c r="H186" s="113">
        <v>2090180.05</v>
      </c>
      <c r="I186" s="114">
        <v>0</v>
      </c>
      <c r="J186" s="43">
        <v>2090180.05</v>
      </c>
      <c r="K186" s="87" t="str">
        <f t="shared" si="4"/>
        <v>33405011700024400240</v>
      </c>
      <c r="L186" s="75" t="s">
        <v>287</v>
      </c>
    </row>
    <row r="187" spans="1:12" s="61" customFormat="1" ht="22.5">
      <c r="A187" s="59" t="s">
        <v>204</v>
      </c>
      <c r="B187" s="58" t="s">
        <v>7</v>
      </c>
      <c r="C187" s="90" t="s">
        <v>119</v>
      </c>
      <c r="D187" s="94" t="s">
        <v>279</v>
      </c>
      <c r="E187" s="139" t="s">
        <v>285</v>
      </c>
      <c r="F187" s="143"/>
      <c r="G187" s="91" t="s">
        <v>205</v>
      </c>
      <c r="H187" s="115">
        <v>2090180.05</v>
      </c>
      <c r="I187" s="116">
        <v>0</v>
      </c>
      <c r="J187" s="117">
        <f>MAX(H187-I187,0)</f>
        <v>2090180.05</v>
      </c>
      <c r="K187" s="87" t="str">
        <f t="shared" si="4"/>
        <v>33405011700024400243</v>
      </c>
      <c r="L187" s="60" t="str">
        <f>C187 &amp; D187 &amp;E187 &amp; F187 &amp; G187</f>
        <v>33405011700024400243</v>
      </c>
    </row>
    <row r="188" spans="1:12">
      <c r="A188" s="71" t="s">
        <v>147</v>
      </c>
      <c r="B188" s="72" t="s">
        <v>7</v>
      </c>
      <c r="C188" s="73" t="s">
        <v>119</v>
      </c>
      <c r="D188" s="93" t="s">
        <v>279</v>
      </c>
      <c r="E188" s="136" t="s">
        <v>285</v>
      </c>
      <c r="F188" s="142"/>
      <c r="G188" s="97" t="s">
        <v>149</v>
      </c>
      <c r="H188" s="113">
        <v>1800000</v>
      </c>
      <c r="I188" s="114">
        <v>0</v>
      </c>
      <c r="J188" s="43">
        <v>1800000</v>
      </c>
      <c r="K188" s="87" t="str">
        <f t="shared" si="4"/>
        <v>33405011700024400800</v>
      </c>
      <c r="L188" s="75" t="s">
        <v>288</v>
      </c>
    </row>
    <row r="189" spans="1:12" ht="35.25" customHeight="1">
      <c r="A189" s="71" t="s">
        <v>289</v>
      </c>
      <c r="B189" s="72" t="s">
        <v>7</v>
      </c>
      <c r="C189" s="73" t="s">
        <v>119</v>
      </c>
      <c r="D189" s="93" t="s">
        <v>279</v>
      </c>
      <c r="E189" s="136" t="s">
        <v>285</v>
      </c>
      <c r="F189" s="142"/>
      <c r="G189" s="97" t="s">
        <v>291</v>
      </c>
      <c r="H189" s="113">
        <v>1800000</v>
      </c>
      <c r="I189" s="114">
        <v>0</v>
      </c>
      <c r="J189" s="43">
        <v>1800000</v>
      </c>
      <c r="K189" s="87" t="str">
        <f t="shared" si="4"/>
        <v>33405011700024400810</v>
      </c>
      <c r="L189" s="75" t="s">
        <v>290</v>
      </c>
    </row>
    <row r="190" spans="1:12" s="61" customFormat="1" ht="45">
      <c r="A190" s="59" t="s">
        <v>292</v>
      </c>
      <c r="B190" s="58" t="s">
        <v>7</v>
      </c>
      <c r="C190" s="90" t="s">
        <v>119</v>
      </c>
      <c r="D190" s="94" t="s">
        <v>279</v>
      </c>
      <c r="E190" s="139" t="s">
        <v>285</v>
      </c>
      <c r="F190" s="143"/>
      <c r="G190" s="91" t="s">
        <v>293</v>
      </c>
      <c r="H190" s="115">
        <v>1800000</v>
      </c>
      <c r="I190" s="116">
        <v>0</v>
      </c>
      <c r="J190" s="117">
        <f>MAX(H190-I190,0)</f>
        <v>1800000</v>
      </c>
      <c r="K190" s="87" t="str">
        <f t="shared" si="4"/>
        <v>33405011700024400811</v>
      </c>
      <c r="L190" s="60" t="str">
        <f>C190 &amp; D190 &amp;E190 &amp; F190 &amp; G190</f>
        <v>33405011700024400811</v>
      </c>
    </row>
    <row r="191" spans="1:12">
      <c r="A191" s="71" t="s">
        <v>294</v>
      </c>
      <c r="B191" s="72" t="s">
        <v>7</v>
      </c>
      <c r="C191" s="73" t="s">
        <v>119</v>
      </c>
      <c r="D191" s="93" t="s">
        <v>279</v>
      </c>
      <c r="E191" s="136" t="s">
        <v>296</v>
      </c>
      <c r="F191" s="142"/>
      <c r="G191" s="97" t="s">
        <v>122</v>
      </c>
      <c r="H191" s="113">
        <v>105719.95</v>
      </c>
      <c r="I191" s="114">
        <v>0</v>
      </c>
      <c r="J191" s="43">
        <v>105719.95</v>
      </c>
      <c r="K191" s="87" t="str">
        <f t="shared" si="4"/>
        <v>33405011720000000000</v>
      </c>
      <c r="L191" s="75" t="s">
        <v>295</v>
      </c>
    </row>
    <row r="192" spans="1:12">
      <c r="A192" s="71" t="s">
        <v>297</v>
      </c>
      <c r="B192" s="72" t="s">
        <v>7</v>
      </c>
      <c r="C192" s="73" t="s">
        <v>119</v>
      </c>
      <c r="D192" s="93" t="s">
        <v>279</v>
      </c>
      <c r="E192" s="136" t="s">
        <v>299</v>
      </c>
      <c r="F192" s="142"/>
      <c r="G192" s="97" t="s">
        <v>122</v>
      </c>
      <c r="H192" s="113">
        <v>105719.95</v>
      </c>
      <c r="I192" s="114">
        <v>0</v>
      </c>
      <c r="J192" s="43">
        <v>105719.95</v>
      </c>
      <c r="K192" s="87" t="str">
        <f t="shared" si="4"/>
        <v>33405011720027100000</v>
      </c>
      <c r="L192" s="75" t="s">
        <v>298</v>
      </c>
    </row>
    <row r="193" spans="1:12">
      <c r="A193" s="71" t="s">
        <v>147</v>
      </c>
      <c r="B193" s="72" t="s">
        <v>7</v>
      </c>
      <c r="C193" s="73" t="s">
        <v>119</v>
      </c>
      <c r="D193" s="93" t="s">
        <v>279</v>
      </c>
      <c r="E193" s="136" t="s">
        <v>299</v>
      </c>
      <c r="F193" s="142"/>
      <c r="G193" s="97" t="s">
        <v>149</v>
      </c>
      <c r="H193" s="113">
        <v>105719.95</v>
      </c>
      <c r="I193" s="114">
        <v>0</v>
      </c>
      <c r="J193" s="43">
        <v>105719.95</v>
      </c>
      <c r="K193" s="87" t="str">
        <f t="shared" si="4"/>
        <v>33405011720027100800</v>
      </c>
      <c r="L193" s="75" t="s">
        <v>300</v>
      </c>
    </row>
    <row r="194" spans="1:12" ht="37.5" customHeight="1">
      <c r="A194" s="71" t="s">
        <v>289</v>
      </c>
      <c r="B194" s="72" t="s">
        <v>7</v>
      </c>
      <c r="C194" s="73" t="s">
        <v>119</v>
      </c>
      <c r="D194" s="93" t="s">
        <v>279</v>
      </c>
      <c r="E194" s="136" t="s">
        <v>299</v>
      </c>
      <c r="F194" s="142"/>
      <c r="G194" s="97" t="s">
        <v>291</v>
      </c>
      <c r="H194" s="113">
        <v>105719.95</v>
      </c>
      <c r="I194" s="114">
        <v>0</v>
      </c>
      <c r="J194" s="43">
        <v>105719.95</v>
      </c>
      <c r="K194" s="87" t="str">
        <f t="shared" si="4"/>
        <v>33405011720027100810</v>
      </c>
      <c r="L194" s="75" t="s">
        <v>301</v>
      </c>
    </row>
    <row r="195" spans="1:12" s="61" customFormat="1" ht="45">
      <c r="A195" s="59" t="s">
        <v>292</v>
      </c>
      <c r="B195" s="58" t="s">
        <v>7</v>
      </c>
      <c r="C195" s="90" t="s">
        <v>119</v>
      </c>
      <c r="D195" s="94" t="s">
        <v>279</v>
      </c>
      <c r="E195" s="139" t="s">
        <v>299</v>
      </c>
      <c r="F195" s="143"/>
      <c r="G195" s="91" t="s">
        <v>293</v>
      </c>
      <c r="H195" s="115">
        <v>105719.95</v>
      </c>
      <c r="I195" s="116">
        <v>0</v>
      </c>
      <c r="J195" s="117">
        <f>MAX(H195-I195,0)</f>
        <v>105719.95</v>
      </c>
      <c r="K195" s="87" t="str">
        <f t="shared" si="4"/>
        <v>33405011720027100811</v>
      </c>
      <c r="L195" s="60" t="str">
        <f>C195 &amp; D195 &amp;E195 &amp; F195 &amp; G195</f>
        <v>33405011720027100811</v>
      </c>
    </row>
    <row r="196" spans="1:12">
      <c r="A196" s="71" t="s">
        <v>130</v>
      </c>
      <c r="B196" s="72" t="s">
        <v>7</v>
      </c>
      <c r="C196" s="73" t="s">
        <v>119</v>
      </c>
      <c r="D196" s="93" t="s">
        <v>279</v>
      </c>
      <c r="E196" s="136" t="s">
        <v>132</v>
      </c>
      <c r="F196" s="142"/>
      <c r="G196" s="97" t="s">
        <v>122</v>
      </c>
      <c r="H196" s="113">
        <v>1316000</v>
      </c>
      <c r="I196" s="114">
        <v>385625.62</v>
      </c>
      <c r="J196" s="43">
        <v>930374.38</v>
      </c>
      <c r="K196" s="87" t="str">
        <f t="shared" si="4"/>
        <v>33405019900000000000</v>
      </c>
      <c r="L196" s="75" t="s">
        <v>302</v>
      </c>
    </row>
    <row r="197" spans="1:12" ht="22.5">
      <c r="A197" s="71" t="s">
        <v>303</v>
      </c>
      <c r="B197" s="72" t="s">
        <v>7</v>
      </c>
      <c r="C197" s="73" t="s">
        <v>119</v>
      </c>
      <c r="D197" s="93" t="s">
        <v>279</v>
      </c>
      <c r="E197" s="136" t="s">
        <v>305</v>
      </c>
      <c r="F197" s="142"/>
      <c r="G197" s="97" t="s">
        <v>122</v>
      </c>
      <c r="H197" s="113">
        <v>200000</v>
      </c>
      <c r="I197" s="114">
        <v>0</v>
      </c>
      <c r="J197" s="43">
        <v>200000</v>
      </c>
      <c r="K197" s="87" t="str">
        <f t="shared" si="4"/>
        <v>33405019900024500000</v>
      </c>
      <c r="L197" s="75" t="s">
        <v>304</v>
      </c>
    </row>
    <row r="198" spans="1:12" ht="22.5">
      <c r="A198" s="71" t="s">
        <v>173</v>
      </c>
      <c r="B198" s="72" t="s">
        <v>7</v>
      </c>
      <c r="C198" s="73" t="s">
        <v>119</v>
      </c>
      <c r="D198" s="93" t="s">
        <v>279</v>
      </c>
      <c r="E198" s="136" t="s">
        <v>305</v>
      </c>
      <c r="F198" s="142"/>
      <c r="G198" s="97" t="s">
        <v>7</v>
      </c>
      <c r="H198" s="113">
        <v>200000</v>
      </c>
      <c r="I198" s="114">
        <v>0</v>
      </c>
      <c r="J198" s="43">
        <v>200000</v>
      </c>
      <c r="K198" s="87" t="str">
        <f t="shared" si="4"/>
        <v>33405019900024500200</v>
      </c>
      <c r="L198" s="75" t="s">
        <v>306</v>
      </c>
    </row>
    <row r="199" spans="1:12" ht="22.5">
      <c r="A199" s="71" t="s">
        <v>175</v>
      </c>
      <c r="B199" s="72" t="s">
        <v>7</v>
      </c>
      <c r="C199" s="73" t="s">
        <v>119</v>
      </c>
      <c r="D199" s="93" t="s">
        <v>279</v>
      </c>
      <c r="E199" s="136" t="s">
        <v>305</v>
      </c>
      <c r="F199" s="142"/>
      <c r="G199" s="97" t="s">
        <v>177</v>
      </c>
      <c r="H199" s="113">
        <v>200000</v>
      </c>
      <c r="I199" s="114">
        <v>0</v>
      </c>
      <c r="J199" s="43">
        <v>200000</v>
      </c>
      <c r="K199" s="87" t="str">
        <f t="shared" si="4"/>
        <v>33405019900024500240</v>
      </c>
      <c r="L199" s="75" t="s">
        <v>307</v>
      </c>
    </row>
    <row r="200" spans="1:12" s="61" customFormat="1" ht="22.5">
      <c r="A200" s="59" t="s">
        <v>178</v>
      </c>
      <c r="B200" s="58" t="s">
        <v>7</v>
      </c>
      <c r="C200" s="90" t="s">
        <v>119</v>
      </c>
      <c r="D200" s="94" t="s">
        <v>279</v>
      </c>
      <c r="E200" s="139" t="s">
        <v>305</v>
      </c>
      <c r="F200" s="143"/>
      <c r="G200" s="91" t="s">
        <v>179</v>
      </c>
      <c r="H200" s="115">
        <v>200000</v>
      </c>
      <c r="I200" s="116">
        <v>0</v>
      </c>
      <c r="J200" s="117">
        <f>MAX(H200-I200,0)</f>
        <v>200000</v>
      </c>
      <c r="K200" s="87" t="str">
        <f t="shared" si="4"/>
        <v>33405019900024500244</v>
      </c>
      <c r="L200" s="60" t="str">
        <f>C200 &amp; D200 &amp;E200 &amp; F200 &amp; G200</f>
        <v>33405019900024500244</v>
      </c>
    </row>
    <row r="201" spans="1:12" ht="33.75">
      <c r="A201" s="71" t="s">
        <v>308</v>
      </c>
      <c r="B201" s="72" t="s">
        <v>7</v>
      </c>
      <c r="C201" s="73" t="s">
        <v>119</v>
      </c>
      <c r="D201" s="93" t="s">
        <v>279</v>
      </c>
      <c r="E201" s="136" t="s">
        <v>310</v>
      </c>
      <c r="F201" s="142"/>
      <c r="G201" s="97" t="s">
        <v>122</v>
      </c>
      <c r="H201" s="113">
        <v>1016000</v>
      </c>
      <c r="I201" s="114">
        <v>385625.62</v>
      </c>
      <c r="J201" s="43">
        <v>630374.38</v>
      </c>
      <c r="K201" s="87" t="str">
        <f t="shared" si="4"/>
        <v>33405019900028000000</v>
      </c>
      <c r="L201" s="75" t="s">
        <v>309</v>
      </c>
    </row>
    <row r="202" spans="1:12" ht="22.5">
      <c r="A202" s="71" t="s">
        <v>173</v>
      </c>
      <c r="B202" s="72" t="s">
        <v>7</v>
      </c>
      <c r="C202" s="73" t="s">
        <v>119</v>
      </c>
      <c r="D202" s="93" t="s">
        <v>279</v>
      </c>
      <c r="E202" s="136" t="s">
        <v>310</v>
      </c>
      <c r="F202" s="142"/>
      <c r="G202" s="97" t="s">
        <v>7</v>
      </c>
      <c r="H202" s="113">
        <v>1016000</v>
      </c>
      <c r="I202" s="114">
        <v>385625.62</v>
      </c>
      <c r="J202" s="43">
        <v>630374.38</v>
      </c>
      <c r="K202" s="87" t="str">
        <f t="shared" si="4"/>
        <v>33405019900028000200</v>
      </c>
      <c r="L202" s="75" t="s">
        <v>311</v>
      </c>
    </row>
    <row r="203" spans="1:12" ht="22.5">
      <c r="A203" s="71" t="s">
        <v>175</v>
      </c>
      <c r="B203" s="72" t="s">
        <v>7</v>
      </c>
      <c r="C203" s="73" t="s">
        <v>119</v>
      </c>
      <c r="D203" s="93" t="s">
        <v>279</v>
      </c>
      <c r="E203" s="136" t="s">
        <v>310</v>
      </c>
      <c r="F203" s="142"/>
      <c r="G203" s="97" t="s">
        <v>177</v>
      </c>
      <c r="H203" s="113">
        <v>1016000</v>
      </c>
      <c r="I203" s="114">
        <v>385625.62</v>
      </c>
      <c r="J203" s="43">
        <v>630374.38</v>
      </c>
      <c r="K203" s="87" t="str">
        <f t="shared" si="4"/>
        <v>33405019900028000240</v>
      </c>
      <c r="L203" s="75" t="s">
        <v>312</v>
      </c>
    </row>
    <row r="204" spans="1:12" s="61" customFormat="1" ht="22.5">
      <c r="A204" s="59" t="s">
        <v>178</v>
      </c>
      <c r="B204" s="58" t="s">
        <v>7</v>
      </c>
      <c r="C204" s="90" t="s">
        <v>119</v>
      </c>
      <c r="D204" s="94" t="s">
        <v>279</v>
      </c>
      <c r="E204" s="139" t="s">
        <v>310</v>
      </c>
      <c r="F204" s="143"/>
      <c r="G204" s="91" t="s">
        <v>179</v>
      </c>
      <c r="H204" s="115">
        <v>1016000</v>
      </c>
      <c r="I204" s="116">
        <v>385625.62</v>
      </c>
      <c r="J204" s="117">
        <f>MAX(H204-I204,0)</f>
        <v>630374.38</v>
      </c>
      <c r="K204" s="87" t="str">
        <f t="shared" si="4"/>
        <v>33405019900028000244</v>
      </c>
      <c r="L204" s="60" t="str">
        <f>C204 &amp; D204 &amp;E204 &amp; F204 &amp; G204</f>
        <v>33405019900028000244</v>
      </c>
    </row>
    <row r="205" spans="1:12">
      <c r="A205" s="71" t="s">
        <v>313</v>
      </c>
      <c r="B205" s="72" t="s">
        <v>7</v>
      </c>
      <c r="C205" s="73" t="s">
        <v>119</v>
      </c>
      <c r="D205" s="93" t="s">
        <v>279</v>
      </c>
      <c r="E205" s="136" t="s">
        <v>315</v>
      </c>
      <c r="F205" s="142"/>
      <c r="G205" s="97" t="s">
        <v>122</v>
      </c>
      <c r="H205" s="113">
        <v>100000</v>
      </c>
      <c r="I205" s="114">
        <v>0</v>
      </c>
      <c r="J205" s="43">
        <v>100000</v>
      </c>
      <c r="K205" s="87" t="str">
        <f t="shared" si="4"/>
        <v>33405019900028100000</v>
      </c>
      <c r="L205" s="75" t="s">
        <v>314</v>
      </c>
    </row>
    <row r="206" spans="1:12" ht="22.5">
      <c r="A206" s="71" t="s">
        <v>173</v>
      </c>
      <c r="B206" s="72" t="s">
        <v>7</v>
      </c>
      <c r="C206" s="73" t="s">
        <v>119</v>
      </c>
      <c r="D206" s="93" t="s">
        <v>279</v>
      </c>
      <c r="E206" s="136" t="s">
        <v>315</v>
      </c>
      <c r="F206" s="142"/>
      <c r="G206" s="97" t="s">
        <v>7</v>
      </c>
      <c r="H206" s="113">
        <v>100000</v>
      </c>
      <c r="I206" s="114">
        <v>0</v>
      </c>
      <c r="J206" s="43">
        <v>100000</v>
      </c>
      <c r="K206" s="87" t="str">
        <f t="shared" si="4"/>
        <v>33405019900028100200</v>
      </c>
      <c r="L206" s="75" t="s">
        <v>316</v>
      </c>
    </row>
    <row r="207" spans="1:12" ht="22.5">
      <c r="A207" s="71" t="s">
        <v>175</v>
      </c>
      <c r="B207" s="72" t="s">
        <v>7</v>
      </c>
      <c r="C207" s="73" t="s">
        <v>119</v>
      </c>
      <c r="D207" s="93" t="s">
        <v>279</v>
      </c>
      <c r="E207" s="136" t="s">
        <v>315</v>
      </c>
      <c r="F207" s="142"/>
      <c r="G207" s="97" t="s">
        <v>177</v>
      </c>
      <c r="H207" s="113">
        <v>100000</v>
      </c>
      <c r="I207" s="114">
        <v>0</v>
      </c>
      <c r="J207" s="43">
        <v>100000</v>
      </c>
      <c r="K207" s="87" t="str">
        <f t="shared" si="4"/>
        <v>33405019900028100240</v>
      </c>
      <c r="L207" s="75" t="s">
        <v>317</v>
      </c>
    </row>
    <row r="208" spans="1:12" s="61" customFormat="1" ht="22.5">
      <c r="A208" s="59" t="s">
        <v>178</v>
      </c>
      <c r="B208" s="58" t="s">
        <v>7</v>
      </c>
      <c r="C208" s="90" t="s">
        <v>119</v>
      </c>
      <c r="D208" s="94" t="s">
        <v>279</v>
      </c>
      <c r="E208" s="139" t="s">
        <v>315</v>
      </c>
      <c r="F208" s="143"/>
      <c r="G208" s="91" t="s">
        <v>179</v>
      </c>
      <c r="H208" s="115">
        <v>100000</v>
      </c>
      <c r="I208" s="116">
        <v>0</v>
      </c>
      <c r="J208" s="117">
        <f>MAX(H208-I208,0)</f>
        <v>100000</v>
      </c>
      <c r="K208" s="87" t="str">
        <f t="shared" si="4"/>
        <v>33405019900028100244</v>
      </c>
      <c r="L208" s="60" t="str">
        <f>C208 &amp; D208 &amp;E208 &amp; F208 &amp; G208</f>
        <v>33405019900028100244</v>
      </c>
    </row>
    <row r="209" spans="1:12">
      <c r="A209" s="71" t="s">
        <v>318</v>
      </c>
      <c r="B209" s="72" t="s">
        <v>7</v>
      </c>
      <c r="C209" s="73" t="s">
        <v>119</v>
      </c>
      <c r="D209" s="93" t="s">
        <v>320</v>
      </c>
      <c r="E209" s="136" t="s">
        <v>121</v>
      </c>
      <c r="F209" s="142"/>
      <c r="G209" s="97" t="s">
        <v>122</v>
      </c>
      <c r="H209" s="113">
        <v>6397800</v>
      </c>
      <c r="I209" s="114">
        <v>336800</v>
      </c>
      <c r="J209" s="43">
        <v>6061000</v>
      </c>
      <c r="K209" s="87" t="str">
        <f t="shared" si="4"/>
        <v>33405020000000000000</v>
      </c>
      <c r="L209" s="75" t="s">
        <v>319</v>
      </c>
    </row>
    <row r="210" spans="1:12" ht="45">
      <c r="A210" s="71" t="s">
        <v>321</v>
      </c>
      <c r="B210" s="72" t="s">
        <v>7</v>
      </c>
      <c r="C210" s="73" t="s">
        <v>119</v>
      </c>
      <c r="D210" s="93" t="s">
        <v>320</v>
      </c>
      <c r="E210" s="136" t="s">
        <v>323</v>
      </c>
      <c r="F210" s="142"/>
      <c r="G210" s="97" t="s">
        <v>122</v>
      </c>
      <c r="H210" s="113">
        <v>4225800</v>
      </c>
      <c r="I210" s="114">
        <v>0</v>
      </c>
      <c r="J210" s="43">
        <v>4225800</v>
      </c>
      <c r="K210" s="87" t="str">
        <f t="shared" si="4"/>
        <v>33405022300000000000</v>
      </c>
      <c r="L210" s="75" t="s">
        <v>322</v>
      </c>
    </row>
    <row r="211" spans="1:12">
      <c r="A211" s="71" t="s">
        <v>324</v>
      </c>
      <c r="B211" s="72" t="s">
        <v>7</v>
      </c>
      <c r="C211" s="73" t="s">
        <v>119</v>
      </c>
      <c r="D211" s="93" t="s">
        <v>320</v>
      </c>
      <c r="E211" s="136" t="s">
        <v>326</v>
      </c>
      <c r="F211" s="142"/>
      <c r="G211" s="97" t="s">
        <v>122</v>
      </c>
      <c r="H211" s="113">
        <v>2758200</v>
      </c>
      <c r="I211" s="114">
        <v>0</v>
      </c>
      <c r="J211" s="43">
        <v>2758200</v>
      </c>
      <c r="K211" s="87" t="str">
        <f t="shared" si="4"/>
        <v>33405022300027150000</v>
      </c>
      <c r="L211" s="75" t="s">
        <v>325</v>
      </c>
    </row>
    <row r="212" spans="1:12" ht="22.5">
      <c r="A212" s="71" t="s">
        <v>173</v>
      </c>
      <c r="B212" s="72" t="s">
        <v>7</v>
      </c>
      <c r="C212" s="73" t="s">
        <v>119</v>
      </c>
      <c r="D212" s="93" t="s">
        <v>320</v>
      </c>
      <c r="E212" s="136" t="s">
        <v>326</v>
      </c>
      <c r="F212" s="142"/>
      <c r="G212" s="97" t="s">
        <v>7</v>
      </c>
      <c r="H212" s="113">
        <v>2758200</v>
      </c>
      <c r="I212" s="114">
        <v>0</v>
      </c>
      <c r="J212" s="43">
        <v>2758200</v>
      </c>
      <c r="K212" s="87" t="str">
        <f t="shared" si="4"/>
        <v>33405022300027150200</v>
      </c>
      <c r="L212" s="75" t="s">
        <v>327</v>
      </c>
    </row>
    <row r="213" spans="1:12" ht="22.5">
      <c r="A213" s="71" t="s">
        <v>175</v>
      </c>
      <c r="B213" s="72" t="s">
        <v>7</v>
      </c>
      <c r="C213" s="73" t="s">
        <v>119</v>
      </c>
      <c r="D213" s="93" t="s">
        <v>320</v>
      </c>
      <c r="E213" s="136" t="s">
        <v>326</v>
      </c>
      <c r="F213" s="142"/>
      <c r="G213" s="97" t="s">
        <v>177</v>
      </c>
      <c r="H213" s="113">
        <v>2758200</v>
      </c>
      <c r="I213" s="114">
        <v>0</v>
      </c>
      <c r="J213" s="43">
        <v>2758200</v>
      </c>
      <c r="K213" s="87" t="str">
        <f t="shared" si="4"/>
        <v>33405022300027150240</v>
      </c>
      <c r="L213" s="75" t="s">
        <v>328</v>
      </c>
    </row>
    <row r="214" spans="1:12" s="61" customFormat="1" ht="22.5">
      <c r="A214" s="59" t="s">
        <v>178</v>
      </c>
      <c r="B214" s="58" t="s">
        <v>7</v>
      </c>
      <c r="C214" s="90" t="s">
        <v>119</v>
      </c>
      <c r="D214" s="94" t="s">
        <v>320</v>
      </c>
      <c r="E214" s="139" t="s">
        <v>326</v>
      </c>
      <c r="F214" s="143"/>
      <c r="G214" s="91" t="s">
        <v>179</v>
      </c>
      <c r="H214" s="115">
        <v>2758200</v>
      </c>
      <c r="I214" s="116">
        <v>0</v>
      </c>
      <c r="J214" s="117">
        <f>MAX(H214-I214,0)</f>
        <v>2758200</v>
      </c>
      <c r="K214" s="87" t="str">
        <f t="shared" si="4"/>
        <v>33405022300027150244</v>
      </c>
      <c r="L214" s="60" t="str">
        <f>C214 &amp; D214 &amp;E214 &amp; F214 &amp; G214</f>
        <v>33405022300027150244</v>
      </c>
    </row>
    <row r="215" spans="1:12" ht="90">
      <c r="A215" s="71" t="s">
        <v>329</v>
      </c>
      <c r="B215" s="72" t="s">
        <v>7</v>
      </c>
      <c r="C215" s="73" t="s">
        <v>119</v>
      </c>
      <c r="D215" s="93" t="s">
        <v>320</v>
      </c>
      <c r="E215" s="136" t="s">
        <v>331</v>
      </c>
      <c r="F215" s="142"/>
      <c r="G215" s="97" t="s">
        <v>122</v>
      </c>
      <c r="H215" s="113">
        <v>733800</v>
      </c>
      <c r="I215" s="114">
        <v>0</v>
      </c>
      <c r="J215" s="43">
        <v>733800</v>
      </c>
      <c r="K215" s="87" t="str">
        <f t="shared" si="4"/>
        <v>33405022300072370000</v>
      </c>
      <c r="L215" s="75" t="s">
        <v>330</v>
      </c>
    </row>
    <row r="216" spans="1:12" ht="22.5">
      <c r="A216" s="71" t="s">
        <v>332</v>
      </c>
      <c r="B216" s="72" t="s">
        <v>7</v>
      </c>
      <c r="C216" s="73" t="s">
        <v>119</v>
      </c>
      <c r="D216" s="93" t="s">
        <v>320</v>
      </c>
      <c r="E216" s="136" t="s">
        <v>331</v>
      </c>
      <c r="F216" s="142"/>
      <c r="G216" s="97" t="s">
        <v>334</v>
      </c>
      <c r="H216" s="113">
        <v>733800</v>
      </c>
      <c r="I216" s="114">
        <v>0</v>
      </c>
      <c r="J216" s="43">
        <v>733800</v>
      </c>
      <c r="K216" s="87" t="str">
        <f t="shared" si="4"/>
        <v>33405022300072370400</v>
      </c>
      <c r="L216" s="75" t="s">
        <v>333</v>
      </c>
    </row>
    <row r="217" spans="1:12">
      <c r="A217" s="71" t="s">
        <v>335</v>
      </c>
      <c r="B217" s="72" t="s">
        <v>7</v>
      </c>
      <c r="C217" s="73" t="s">
        <v>119</v>
      </c>
      <c r="D217" s="93" t="s">
        <v>320</v>
      </c>
      <c r="E217" s="136" t="s">
        <v>331</v>
      </c>
      <c r="F217" s="142"/>
      <c r="G217" s="97" t="s">
        <v>337</v>
      </c>
      <c r="H217" s="113">
        <v>733800</v>
      </c>
      <c r="I217" s="114">
        <v>0</v>
      </c>
      <c r="J217" s="43">
        <v>733800</v>
      </c>
      <c r="K217" s="87" t="str">
        <f t="shared" si="4"/>
        <v>33405022300072370410</v>
      </c>
      <c r="L217" s="75" t="s">
        <v>336</v>
      </c>
    </row>
    <row r="218" spans="1:12" s="61" customFormat="1" ht="33.75">
      <c r="A218" s="59" t="s">
        <v>338</v>
      </c>
      <c r="B218" s="58" t="s">
        <v>7</v>
      </c>
      <c r="C218" s="90" t="s">
        <v>119</v>
      </c>
      <c r="D218" s="94" t="s">
        <v>320</v>
      </c>
      <c r="E218" s="139" t="s">
        <v>331</v>
      </c>
      <c r="F218" s="143"/>
      <c r="G218" s="91" t="s">
        <v>339</v>
      </c>
      <c r="H218" s="115">
        <v>733800</v>
      </c>
      <c r="I218" s="116">
        <v>0</v>
      </c>
      <c r="J218" s="117">
        <f>MAX(H218-I218,0)</f>
        <v>733800</v>
      </c>
      <c r="K218" s="87" t="str">
        <f t="shared" si="4"/>
        <v>33405022300072370414</v>
      </c>
      <c r="L218" s="60" t="str">
        <f>C218 &amp; D218 &amp;E218 &amp; F218 &amp; G218</f>
        <v>33405022300072370414</v>
      </c>
    </row>
    <row r="219" spans="1:12" ht="101.25">
      <c r="A219" s="71" t="s">
        <v>340</v>
      </c>
      <c r="B219" s="72" t="s">
        <v>7</v>
      </c>
      <c r="C219" s="73" t="s">
        <v>119</v>
      </c>
      <c r="D219" s="93" t="s">
        <v>320</v>
      </c>
      <c r="E219" s="136" t="s">
        <v>342</v>
      </c>
      <c r="F219" s="142"/>
      <c r="G219" s="97" t="s">
        <v>122</v>
      </c>
      <c r="H219" s="113">
        <v>733800</v>
      </c>
      <c r="I219" s="114">
        <v>0</v>
      </c>
      <c r="J219" s="43">
        <v>733800</v>
      </c>
      <c r="K219" s="87" t="str">
        <f t="shared" si="4"/>
        <v>334050223000S2370000</v>
      </c>
      <c r="L219" s="75" t="s">
        <v>341</v>
      </c>
    </row>
    <row r="220" spans="1:12" ht="22.5">
      <c r="A220" s="71" t="s">
        <v>332</v>
      </c>
      <c r="B220" s="72" t="s">
        <v>7</v>
      </c>
      <c r="C220" s="73" t="s">
        <v>119</v>
      </c>
      <c r="D220" s="93" t="s">
        <v>320</v>
      </c>
      <c r="E220" s="136" t="s">
        <v>342</v>
      </c>
      <c r="F220" s="142"/>
      <c r="G220" s="97" t="s">
        <v>334</v>
      </c>
      <c r="H220" s="113">
        <v>733800</v>
      </c>
      <c r="I220" s="114">
        <v>0</v>
      </c>
      <c r="J220" s="43">
        <v>733800</v>
      </c>
      <c r="K220" s="87" t="str">
        <f t="shared" si="4"/>
        <v>334050223000S2370400</v>
      </c>
      <c r="L220" s="75" t="s">
        <v>343</v>
      </c>
    </row>
    <row r="221" spans="1:12">
      <c r="A221" s="71" t="s">
        <v>335</v>
      </c>
      <c r="B221" s="72" t="s">
        <v>7</v>
      </c>
      <c r="C221" s="73" t="s">
        <v>119</v>
      </c>
      <c r="D221" s="93" t="s">
        <v>320</v>
      </c>
      <c r="E221" s="136" t="s">
        <v>342</v>
      </c>
      <c r="F221" s="142"/>
      <c r="G221" s="97" t="s">
        <v>337</v>
      </c>
      <c r="H221" s="113">
        <v>733800</v>
      </c>
      <c r="I221" s="114">
        <v>0</v>
      </c>
      <c r="J221" s="43">
        <v>733800</v>
      </c>
      <c r="K221" s="87" t="str">
        <f t="shared" si="4"/>
        <v>334050223000S2370410</v>
      </c>
      <c r="L221" s="75" t="s">
        <v>344</v>
      </c>
    </row>
    <row r="222" spans="1:12" s="61" customFormat="1" ht="33.75">
      <c r="A222" s="59" t="s">
        <v>338</v>
      </c>
      <c r="B222" s="58" t="s">
        <v>7</v>
      </c>
      <c r="C222" s="90" t="s">
        <v>119</v>
      </c>
      <c r="D222" s="94" t="s">
        <v>320</v>
      </c>
      <c r="E222" s="139" t="s">
        <v>342</v>
      </c>
      <c r="F222" s="143"/>
      <c r="G222" s="91" t="s">
        <v>339</v>
      </c>
      <c r="H222" s="115">
        <v>733800</v>
      </c>
      <c r="I222" s="116">
        <v>0</v>
      </c>
      <c r="J222" s="117">
        <f>MAX(H222-I222,0)</f>
        <v>733800</v>
      </c>
      <c r="K222" s="87" t="str">
        <f t="shared" si="4"/>
        <v>334050223000S2370414</v>
      </c>
      <c r="L222" s="60" t="str">
        <f>C222 &amp; D222 &amp;E222 &amp; F222 &amp; G222</f>
        <v>334050223000S2370414</v>
      </c>
    </row>
    <row r="223" spans="1:12">
      <c r="A223" s="71" t="s">
        <v>130</v>
      </c>
      <c r="B223" s="72" t="s">
        <v>7</v>
      </c>
      <c r="C223" s="73" t="s">
        <v>119</v>
      </c>
      <c r="D223" s="93" t="s">
        <v>320</v>
      </c>
      <c r="E223" s="136" t="s">
        <v>132</v>
      </c>
      <c r="F223" s="142"/>
      <c r="G223" s="97" t="s">
        <v>122</v>
      </c>
      <c r="H223" s="113">
        <v>2172000</v>
      </c>
      <c r="I223" s="114">
        <v>336800</v>
      </c>
      <c r="J223" s="43">
        <v>1835200</v>
      </c>
      <c r="K223" s="87" t="str">
        <f t="shared" si="4"/>
        <v>33405029900000000000</v>
      </c>
      <c r="L223" s="75" t="s">
        <v>345</v>
      </c>
    </row>
    <row r="224" spans="1:12">
      <c r="A224" s="71" t="s">
        <v>346</v>
      </c>
      <c r="B224" s="72" t="s">
        <v>7</v>
      </c>
      <c r="C224" s="73" t="s">
        <v>119</v>
      </c>
      <c r="D224" s="93" t="s">
        <v>320</v>
      </c>
      <c r="E224" s="136" t="s">
        <v>348</v>
      </c>
      <c r="F224" s="142"/>
      <c r="G224" s="97" t="s">
        <v>122</v>
      </c>
      <c r="H224" s="113">
        <v>1172000</v>
      </c>
      <c r="I224" s="114">
        <v>0</v>
      </c>
      <c r="J224" s="43">
        <v>1172000</v>
      </c>
      <c r="K224" s="87" t="str">
        <f t="shared" si="4"/>
        <v>33405029900024350000</v>
      </c>
      <c r="L224" s="75" t="s">
        <v>347</v>
      </c>
    </row>
    <row r="225" spans="1:12" ht="22.5">
      <c r="A225" s="71" t="s">
        <v>173</v>
      </c>
      <c r="B225" s="72" t="s">
        <v>7</v>
      </c>
      <c r="C225" s="73" t="s">
        <v>119</v>
      </c>
      <c r="D225" s="93" t="s">
        <v>320</v>
      </c>
      <c r="E225" s="136" t="s">
        <v>348</v>
      </c>
      <c r="F225" s="142"/>
      <c r="G225" s="97" t="s">
        <v>7</v>
      </c>
      <c r="H225" s="113">
        <v>1172000</v>
      </c>
      <c r="I225" s="114">
        <v>0</v>
      </c>
      <c r="J225" s="43">
        <v>1172000</v>
      </c>
      <c r="K225" s="87" t="str">
        <f t="shared" si="4"/>
        <v>33405029900024350200</v>
      </c>
      <c r="L225" s="75" t="s">
        <v>349</v>
      </c>
    </row>
    <row r="226" spans="1:12" ht="22.5">
      <c r="A226" s="71" t="s">
        <v>175</v>
      </c>
      <c r="B226" s="72" t="s">
        <v>7</v>
      </c>
      <c r="C226" s="73" t="s">
        <v>119</v>
      </c>
      <c r="D226" s="93" t="s">
        <v>320</v>
      </c>
      <c r="E226" s="136" t="s">
        <v>348</v>
      </c>
      <c r="F226" s="142"/>
      <c r="G226" s="97" t="s">
        <v>177</v>
      </c>
      <c r="H226" s="113">
        <v>1172000</v>
      </c>
      <c r="I226" s="114">
        <v>0</v>
      </c>
      <c r="J226" s="43">
        <v>1172000</v>
      </c>
      <c r="K226" s="87" t="str">
        <f t="shared" ref="K226:K289" si="5">C226 &amp; D226 &amp;E226 &amp; F226 &amp; G226</f>
        <v>33405029900024350240</v>
      </c>
      <c r="L226" s="75" t="s">
        <v>350</v>
      </c>
    </row>
    <row r="227" spans="1:12" s="61" customFormat="1" ht="22.5">
      <c r="A227" s="59" t="s">
        <v>204</v>
      </c>
      <c r="B227" s="58" t="s">
        <v>7</v>
      </c>
      <c r="C227" s="90" t="s">
        <v>119</v>
      </c>
      <c r="D227" s="94" t="s">
        <v>320</v>
      </c>
      <c r="E227" s="139" t="s">
        <v>348</v>
      </c>
      <c r="F227" s="143"/>
      <c r="G227" s="91" t="s">
        <v>205</v>
      </c>
      <c r="H227" s="115">
        <v>1172000</v>
      </c>
      <c r="I227" s="116">
        <v>0</v>
      </c>
      <c r="J227" s="117">
        <f>MAX(H227-I227,0)</f>
        <v>1172000</v>
      </c>
      <c r="K227" s="87" t="str">
        <f t="shared" si="5"/>
        <v>33405029900024350243</v>
      </c>
      <c r="L227" s="60" t="str">
        <f>C227 &amp; D227 &amp;E227 &amp; F227 &amp; G227</f>
        <v>33405029900024350243</v>
      </c>
    </row>
    <row r="228" spans="1:12" ht="45">
      <c r="A228" s="71" t="s">
        <v>351</v>
      </c>
      <c r="B228" s="72" t="s">
        <v>7</v>
      </c>
      <c r="C228" s="73" t="s">
        <v>119</v>
      </c>
      <c r="D228" s="93" t="s">
        <v>320</v>
      </c>
      <c r="E228" s="136" t="s">
        <v>353</v>
      </c>
      <c r="F228" s="142"/>
      <c r="G228" s="97" t="s">
        <v>122</v>
      </c>
      <c r="H228" s="113">
        <v>1000000</v>
      </c>
      <c r="I228" s="114">
        <v>336800</v>
      </c>
      <c r="J228" s="43">
        <v>663200</v>
      </c>
      <c r="K228" s="87" t="str">
        <f t="shared" si="5"/>
        <v>33405029900024600000</v>
      </c>
      <c r="L228" s="75" t="s">
        <v>352</v>
      </c>
    </row>
    <row r="229" spans="1:12">
      <c r="A229" s="71" t="s">
        <v>147</v>
      </c>
      <c r="B229" s="72" t="s">
        <v>7</v>
      </c>
      <c r="C229" s="73" t="s">
        <v>119</v>
      </c>
      <c r="D229" s="93" t="s">
        <v>320</v>
      </c>
      <c r="E229" s="136" t="s">
        <v>353</v>
      </c>
      <c r="F229" s="142"/>
      <c r="G229" s="97" t="s">
        <v>149</v>
      </c>
      <c r="H229" s="113">
        <v>1000000</v>
      </c>
      <c r="I229" s="114">
        <v>336800</v>
      </c>
      <c r="J229" s="43">
        <v>663200</v>
      </c>
      <c r="K229" s="87" t="str">
        <f t="shared" si="5"/>
        <v>33405029900024600800</v>
      </c>
      <c r="L229" s="75" t="s">
        <v>354</v>
      </c>
    </row>
    <row r="230" spans="1:12" ht="42" customHeight="1">
      <c r="A230" s="71" t="s">
        <v>289</v>
      </c>
      <c r="B230" s="72" t="s">
        <v>7</v>
      </c>
      <c r="C230" s="73" t="s">
        <v>119</v>
      </c>
      <c r="D230" s="93" t="s">
        <v>320</v>
      </c>
      <c r="E230" s="136" t="s">
        <v>353</v>
      </c>
      <c r="F230" s="142"/>
      <c r="G230" s="97" t="s">
        <v>291</v>
      </c>
      <c r="H230" s="113">
        <v>1000000</v>
      </c>
      <c r="I230" s="114">
        <v>336800</v>
      </c>
      <c r="J230" s="43">
        <v>663200</v>
      </c>
      <c r="K230" s="87" t="str">
        <f t="shared" si="5"/>
        <v>33405029900024600810</v>
      </c>
      <c r="L230" s="75" t="s">
        <v>355</v>
      </c>
    </row>
    <row r="231" spans="1:12" s="61" customFormat="1" ht="45">
      <c r="A231" s="59" t="s">
        <v>292</v>
      </c>
      <c r="B231" s="58" t="s">
        <v>7</v>
      </c>
      <c r="C231" s="90" t="s">
        <v>119</v>
      </c>
      <c r="D231" s="94" t="s">
        <v>320</v>
      </c>
      <c r="E231" s="139" t="s">
        <v>353</v>
      </c>
      <c r="F231" s="143"/>
      <c r="G231" s="91" t="s">
        <v>293</v>
      </c>
      <c r="H231" s="115">
        <v>1000000</v>
      </c>
      <c r="I231" s="116">
        <v>336800</v>
      </c>
      <c r="J231" s="117">
        <f>MAX(H231-I231,0)</f>
        <v>663200</v>
      </c>
      <c r="K231" s="87" t="str">
        <f t="shared" si="5"/>
        <v>33405029900024600811</v>
      </c>
      <c r="L231" s="60" t="str">
        <f>C231 &amp; D231 &amp;E231 &amp; F231 &amp; G231</f>
        <v>33405029900024600811</v>
      </c>
    </row>
    <row r="232" spans="1:12">
      <c r="A232" s="71" t="s">
        <v>356</v>
      </c>
      <c r="B232" s="72" t="s">
        <v>7</v>
      </c>
      <c r="C232" s="73" t="s">
        <v>119</v>
      </c>
      <c r="D232" s="93" t="s">
        <v>358</v>
      </c>
      <c r="E232" s="136" t="s">
        <v>121</v>
      </c>
      <c r="F232" s="142"/>
      <c r="G232" s="97" t="s">
        <v>122</v>
      </c>
      <c r="H232" s="113">
        <v>25001515</v>
      </c>
      <c r="I232" s="114">
        <v>5718228.0599999996</v>
      </c>
      <c r="J232" s="43">
        <v>19283286.940000001</v>
      </c>
      <c r="K232" s="87" t="str">
        <f t="shared" si="5"/>
        <v>33405030000000000000</v>
      </c>
      <c r="L232" s="75" t="s">
        <v>357</v>
      </c>
    </row>
    <row r="233" spans="1:12" ht="22.5">
      <c r="A233" s="71" t="s">
        <v>155</v>
      </c>
      <c r="B233" s="72" t="s">
        <v>7</v>
      </c>
      <c r="C233" s="73" t="s">
        <v>119</v>
      </c>
      <c r="D233" s="93" t="s">
        <v>358</v>
      </c>
      <c r="E233" s="136" t="s">
        <v>157</v>
      </c>
      <c r="F233" s="142"/>
      <c r="G233" s="97" t="s">
        <v>122</v>
      </c>
      <c r="H233" s="113">
        <v>25001515</v>
      </c>
      <c r="I233" s="114">
        <v>5718228.0599999996</v>
      </c>
      <c r="J233" s="43">
        <v>19283286.940000001</v>
      </c>
      <c r="K233" s="87" t="str">
        <f t="shared" si="5"/>
        <v>33405031600000000000</v>
      </c>
      <c r="L233" s="75" t="s">
        <v>359</v>
      </c>
    </row>
    <row r="234" spans="1:12">
      <c r="A234" s="71" t="s">
        <v>360</v>
      </c>
      <c r="B234" s="72" t="s">
        <v>7</v>
      </c>
      <c r="C234" s="73" t="s">
        <v>119</v>
      </c>
      <c r="D234" s="93" t="s">
        <v>358</v>
      </c>
      <c r="E234" s="136" t="s">
        <v>362</v>
      </c>
      <c r="F234" s="142"/>
      <c r="G234" s="97" t="s">
        <v>122</v>
      </c>
      <c r="H234" s="113">
        <v>10600000</v>
      </c>
      <c r="I234" s="114">
        <v>5168218.17</v>
      </c>
      <c r="J234" s="43">
        <v>5431781.8300000001</v>
      </c>
      <c r="K234" s="87" t="str">
        <f t="shared" si="5"/>
        <v>33405031610000000000</v>
      </c>
      <c r="L234" s="75" t="s">
        <v>361</v>
      </c>
    </row>
    <row r="235" spans="1:12">
      <c r="A235" s="71" t="s">
        <v>363</v>
      </c>
      <c r="B235" s="72" t="s">
        <v>7</v>
      </c>
      <c r="C235" s="73" t="s">
        <v>119</v>
      </c>
      <c r="D235" s="93" t="s">
        <v>358</v>
      </c>
      <c r="E235" s="136" t="s">
        <v>365</v>
      </c>
      <c r="F235" s="142"/>
      <c r="G235" s="97" t="s">
        <v>122</v>
      </c>
      <c r="H235" s="113">
        <v>8500000</v>
      </c>
      <c r="I235" s="114">
        <v>4586834.55</v>
      </c>
      <c r="J235" s="43">
        <v>3913165.45</v>
      </c>
      <c r="K235" s="87" t="str">
        <f t="shared" si="5"/>
        <v>33405031610025000000</v>
      </c>
      <c r="L235" s="75" t="s">
        <v>364</v>
      </c>
    </row>
    <row r="236" spans="1:12" ht="22.5">
      <c r="A236" s="71" t="s">
        <v>173</v>
      </c>
      <c r="B236" s="72" t="s">
        <v>7</v>
      </c>
      <c r="C236" s="73" t="s">
        <v>119</v>
      </c>
      <c r="D236" s="93" t="s">
        <v>358</v>
      </c>
      <c r="E236" s="136" t="s">
        <v>365</v>
      </c>
      <c r="F236" s="142"/>
      <c r="G236" s="97" t="s">
        <v>7</v>
      </c>
      <c r="H236" s="113">
        <v>8500000</v>
      </c>
      <c r="I236" s="114">
        <v>4586834.55</v>
      </c>
      <c r="J236" s="43">
        <v>3913165.45</v>
      </c>
      <c r="K236" s="87" t="str">
        <f t="shared" si="5"/>
        <v>33405031610025000200</v>
      </c>
      <c r="L236" s="75" t="s">
        <v>366</v>
      </c>
    </row>
    <row r="237" spans="1:12" ht="22.5">
      <c r="A237" s="71" t="s">
        <v>175</v>
      </c>
      <c r="B237" s="72" t="s">
        <v>7</v>
      </c>
      <c r="C237" s="73" t="s">
        <v>119</v>
      </c>
      <c r="D237" s="93" t="s">
        <v>358</v>
      </c>
      <c r="E237" s="136" t="s">
        <v>365</v>
      </c>
      <c r="F237" s="142"/>
      <c r="G237" s="97" t="s">
        <v>177</v>
      </c>
      <c r="H237" s="113">
        <v>8500000</v>
      </c>
      <c r="I237" s="114">
        <v>4586834.55</v>
      </c>
      <c r="J237" s="43">
        <v>3913165.45</v>
      </c>
      <c r="K237" s="87" t="str">
        <f t="shared" si="5"/>
        <v>33405031610025000240</v>
      </c>
      <c r="L237" s="75" t="s">
        <v>367</v>
      </c>
    </row>
    <row r="238" spans="1:12" s="61" customFormat="1" ht="22.5">
      <c r="A238" s="59" t="s">
        <v>178</v>
      </c>
      <c r="B238" s="58" t="s">
        <v>7</v>
      </c>
      <c r="C238" s="90" t="s">
        <v>119</v>
      </c>
      <c r="D238" s="94" t="s">
        <v>358</v>
      </c>
      <c r="E238" s="139" t="s">
        <v>365</v>
      </c>
      <c r="F238" s="143"/>
      <c r="G238" s="91" t="s">
        <v>179</v>
      </c>
      <c r="H238" s="115">
        <v>8500000</v>
      </c>
      <c r="I238" s="116">
        <v>4586834.55</v>
      </c>
      <c r="J238" s="117">
        <f>MAX(H238-I238,0)</f>
        <v>3913165.45</v>
      </c>
      <c r="K238" s="87" t="str">
        <f t="shared" si="5"/>
        <v>33405031610025000244</v>
      </c>
      <c r="L238" s="60" t="str">
        <f>C238 &amp; D238 &amp;E238 &amp; F238 &amp; G238</f>
        <v>33405031610025000244</v>
      </c>
    </row>
    <row r="239" spans="1:12" ht="22.5">
      <c r="A239" s="71" t="s">
        <v>368</v>
      </c>
      <c r="B239" s="72" t="s">
        <v>7</v>
      </c>
      <c r="C239" s="73" t="s">
        <v>119</v>
      </c>
      <c r="D239" s="93" t="s">
        <v>358</v>
      </c>
      <c r="E239" s="136" t="s">
        <v>370</v>
      </c>
      <c r="F239" s="142"/>
      <c r="G239" s="97" t="s">
        <v>122</v>
      </c>
      <c r="H239" s="113">
        <v>2100000</v>
      </c>
      <c r="I239" s="114">
        <v>581383.62</v>
      </c>
      <c r="J239" s="43">
        <v>1518616.38</v>
      </c>
      <c r="K239" s="87" t="str">
        <f t="shared" si="5"/>
        <v>33405031610025100000</v>
      </c>
      <c r="L239" s="75" t="s">
        <v>369</v>
      </c>
    </row>
    <row r="240" spans="1:12" ht="22.5">
      <c r="A240" s="71" t="s">
        <v>173</v>
      </c>
      <c r="B240" s="72" t="s">
        <v>7</v>
      </c>
      <c r="C240" s="73" t="s">
        <v>119</v>
      </c>
      <c r="D240" s="93" t="s">
        <v>358</v>
      </c>
      <c r="E240" s="136" t="s">
        <v>370</v>
      </c>
      <c r="F240" s="142"/>
      <c r="G240" s="97" t="s">
        <v>7</v>
      </c>
      <c r="H240" s="113">
        <v>2100000</v>
      </c>
      <c r="I240" s="114">
        <v>581383.62</v>
      </c>
      <c r="J240" s="43">
        <v>1518616.38</v>
      </c>
      <c r="K240" s="87" t="str">
        <f t="shared" si="5"/>
        <v>33405031610025100200</v>
      </c>
      <c r="L240" s="75" t="s">
        <v>371</v>
      </c>
    </row>
    <row r="241" spans="1:12" ht="22.5">
      <c r="A241" s="71" t="s">
        <v>175</v>
      </c>
      <c r="B241" s="72" t="s">
        <v>7</v>
      </c>
      <c r="C241" s="73" t="s">
        <v>119</v>
      </c>
      <c r="D241" s="93" t="s">
        <v>358</v>
      </c>
      <c r="E241" s="136" t="s">
        <v>370</v>
      </c>
      <c r="F241" s="142"/>
      <c r="G241" s="97" t="s">
        <v>177</v>
      </c>
      <c r="H241" s="113">
        <v>2100000</v>
      </c>
      <c r="I241" s="114">
        <v>581383.62</v>
      </c>
      <c r="J241" s="43">
        <v>1518616.38</v>
      </c>
      <c r="K241" s="87" t="str">
        <f t="shared" si="5"/>
        <v>33405031610025100240</v>
      </c>
      <c r="L241" s="75" t="s">
        <v>372</v>
      </c>
    </row>
    <row r="242" spans="1:12" s="61" customFormat="1" ht="22.5">
      <c r="A242" s="59" t="s">
        <v>178</v>
      </c>
      <c r="B242" s="58" t="s">
        <v>7</v>
      </c>
      <c r="C242" s="90" t="s">
        <v>119</v>
      </c>
      <c r="D242" s="94" t="s">
        <v>358</v>
      </c>
      <c r="E242" s="139" t="s">
        <v>370</v>
      </c>
      <c r="F242" s="143"/>
      <c r="G242" s="91" t="s">
        <v>179</v>
      </c>
      <c r="H242" s="115">
        <v>2100000</v>
      </c>
      <c r="I242" s="116">
        <v>581383.62</v>
      </c>
      <c r="J242" s="117">
        <f>MAX(H242-I242,0)</f>
        <v>1518616.38</v>
      </c>
      <c r="K242" s="87" t="str">
        <f t="shared" si="5"/>
        <v>33405031610025100244</v>
      </c>
      <c r="L242" s="60" t="str">
        <f>C242 &amp; D242 &amp;E242 &amp; F242 &amp; G242</f>
        <v>33405031610025100244</v>
      </c>
    </row>
    <row r="243" spans="1:12">
      <c r="A243" s="71" t="s">
        <v>373</v>
      </c>
      <c r="B243" s="72" t="s">
        <v>7</v>
      </c>
      <c r="C243" s="73" t="s">
        <v>119</v>
      </c>
      <c r="D243" s="93" t="s">
        <v>358</v>
      </c>
      <c r="E243" s="136" t="s">
        <v>375</v>
      </c>
      <c r="F243" s="142"/>
      <c r="G243" s="97" t="s">
        <v>122</v>
      </c>
      <c r="H243" s="113">
        <v>654000</v>
      </c>
      <c r="I243" s="114">
        <v>0</v>
      </c>
      <c r="J243" s="43">
        <v>654000</v>
      </c>
      <c r="K243" s="87" t="str">
        <f t="shared" si="5"/>
        <v>33405031620000000000</v>
      </c>
      <c r="L243" s="75" t="s">
        <v>374</v>
      </c>
    </row>
    <row r="244" spans="1:12">
      <c r="A244" s="71" t="s">
        <v>376</v>
      </c>
      <c r="B244" s="72" t="s">
        <v>7</v>
      </c>
      <c r="C244" s="73" t="s">
        <v>119</v>
      </c>
      <c r="D244" s="93" t="s">
        <v>358</v>
      </c>
      <c r="E244" s="136" t="s">
        <v>378</v>
      </c>
      <c r="F244" s="142"/>
      <c r="G244" s="97" t="s">
        <v>122</v>
      </c>
      <c r="H244" s="113">
        <v>654000</v>
      </c>
      <c r="I244" s="114">
        <v>0</v>
      </c>
      <c r="J244" s="43">
        <v>654000</v>
      </c>
      <c r="K244" s="87" t="str">
        <f t="shared" si="5"/>
        <v>33405031620025400000</v>
      </c>
      <c r="L244" s="75" t="s">
        <v>377</v>
      </c>
    </row>
    <row r="245" spans="1:12" ht="22.5">
      <c r="A245" s="71" t="s">
        <v>173</v>
      </c>
      <c r="B245" s="72" t="s">
        <v>7</v>
      </c>
      <c r="C245" s="73" t="s">
        <v>119</v>
      </c>
      <c r="D245" s="93" t="s">
        <v>358</v>
      </c>
      <c r="E245" s="136" t="s">
        <v>378</v>
      </c>
      <c r="F245" s="142"/>
      <c r="G245" s="97" t="s">
        <v>7</v>
      </c>
      <c r="H245" s="113">
        <v>654000</v>
      </c>
      <c r="I245" s="114">
        <v>0</v>
      </c>
      <c r="J245" s="43">
        <v>654000</v>
      </c>
      <c r="K245" s="87" t="str">
        <f t="shared" si="5"/>
        <v>33405031620025400200</v>
      </c>
      <c r="L245" s="75" t="s">
        <v>379</v>
      </c>
    </row>
    <row r="246" spans="1:12" ht="22.5">
      <c r="A246" s="71" t="s">
        <v>175</v>
      </c>
      <c r="B246" s="72" t="s">
        <v>7</v>
      </c>
      <c r="C246" s="73" t="s">
        <v>119</v>
      </c>
      <c r="D246" s="93" t="s">
        <v>358</v>
      </c>
      <c r="E246" s="136" t="s">
        <v>378</v>
      </c>
      <c r="F246" s="142"/>
      <c r="G246" s="97" t="s">
        <v>177</v>
      </c>
      <c r="H246" s="113">
        <v>654000</v>
      </c>
      <c r="I246" s="114">
        <v>0</v>
      </c>
      <c r="J246" s="43">
        <v>654000</v>
      </c>
      <c r="K246" s="87" t="str">
        <f t="shared" si="5"/>
        <v>33405031620025400240</v>
      </c>
      <c r="L246" s="75" t="s">
        <v>380</v>
      </c>
    </row>
    <row r="247" spans="1:12" s="61" customFormat="1" ht="22.5">
      <c r="A247" s="59" t="s">
        <v>178</v>
      </c>
      <c r="B247" s="58" t="s">
        <v>7</v>
      </c>
      <c r="C247" s="90" t="s">
        <v>119</v>
      </c>
      <c r="D247" s="94" t="s">
        <v>358</v>
      </c>
      <c r="E247" s="139" t="s">
        <v>378</v>
      </c>
      <c r="F247" s="143"/>
      <c r="G247" s="91" t="s">
        <v>179</v>
      </c>
      <c r="H247" s="115">
        <v>654000</v>
      </c>
      <c r="I247" s="116">
        <v>0</v>
      </c>
      <c r="J247" s="117">
        <f>MAX(H247-I247,0)</f>
        <v>654000</v>
      </c>
      <c r="K247" s="87" t="str">
        <f t="shared" si="5"/>
        <v>33405031620025400244</v>
      </c>
      <c r="L247" s="60" t="str">
        <f>C247 &amp; D247 &amp;E247 &amp; F247 &amp; G247</f>
        <v>33405031620025400244</v>
      </c>
    </row>
    <row r="248" spans="1:12" ht="22.5">
      <c r="A248" s="71" t="s">
        <v>381</v>
      </c>
      <c r="B248" s="72" t="s">
        <v>7</v>
      </c>
      <c r="C248" s="73" t="s">
        <v>119</v>
      </c>
      <c r="D248" s="93" t="s">
        <v>358</v>
      </c>
      <c r="E248" s="136" t="s">
        <v>383</v>
      </c>
      <c r="F248" s="142"/>
      <c r="G248" s="97" t="s">
        <v>122</v>
      </c>
      <c r="H248" s="113">
        <v>1700000</v>
      </c>
      <c r="I248" s="114">
        <v>189890.66</v>
      </c>
      <c r="J248" s="43">
        <v>1510109.34</v>
      </c>
      <c r="K248" s="87" t="str">
        <f t="shared" si="5"/>
        <v>33405031630000000000</v>
      </c>
      <c r="L248" s="75" t="s">
        <v>382</v>
      </c>
    </row>
    <row r="249" spans="1:12" ht="22.5">
      <c r="A249" s="71" t="s">
        <v>384</v>
      </c>
      <c r="B249" s="72" t="s">
        <v>7</v>
      </c>
      <c r="C249" s="73" t="s">
        <v>119</v>
      </c>
      <c r="D249" s="93" t="s">
        <v>358</v>
      </c>
      <c r="E249" s="136" t="s">
        <v>386</v>
      </c>
      <c r="F249" s="142"/>
      <c r="G249" s="97" t="s">
        <v>122</v>
      </c>
      <c r="H249" s="113">
        <v>1700000</v>
      </c>
      <c r="I249" s="114">
        <v>189890.66</v>
      </c>
      <c r="J249" s="43">
        <v>1510109.34</v>
      </c>
      <c r="K249" s="87" t="str">
        <f t="shared" si="5"/>
        <v>33405031630025200000</v>
      </c>
      <c r="L249" s="75" t="s">
        <v>385</v>
      </c>
    </row>
    <row r="250" spans="1:12" ht="22.5">
      <c r="A250" s="71" t="s">
        <v>173</v>
      </c>
      <c r="B250" s="72" t="s">
        <v>7</v>
      </c>
      <c r="C250" s="73" t="s">
        <v>119</v>
      </c>
      <c r="D250" s="93" t="s">
        <v>358</v>
      </c>
      <c r="E250" s="136" t="s">
        <v>386</v>
      </c>
      <c r="F250" s="142"/>
      <c r="G250" s="97" t="s">
        <v>7</v>
      </c>
      <c r="H250" s="113">
        <v>1700000</v>
      </c>
      <c r="I250" s="114">
        <v>189890.66</v>
      </c>
      <c r="J250" s="43">
        <v>1510109.34</v>
      </c>
      <c r="K250" s="87" t="str">
        <f t="shared" si="5"/>
        <v>33405031630025200200</v>
      </c>
      <c r="L250" s="75" t="s">
        <v>387</v>
      </c>
    </row>
    <row r="251" spans="1:12" ht="22.5">
      <c r="A251" s="71" t="s">
        <v>175</v>
      </c>
      <c r="B251" s="72" t="s">
        <v>7</v>
      </c>
      <c r="C251" s="73" t="s">
        <v>119</v>
      </c>
      <c r="D251" s="93" t="s">
        <v>358</v>
      </c>
      <c r="E251" s="136" t="s">
        <v>386</v>
      </c>
      <c r="F251" s="142"/>
      <c r="G251" s="97" t="s">
        <v>177</v>
      </c>
      <c r="H251" s="113">
        <v>1700000</v>
      </c>
      <c r="I251" s="114">
        <v>189890.66</v>
      </c>
      <c r="J251" s="43">
        <v>1510109.34</v>
      </c>
      <c r="K251" s="87" t="str">
        <f t="shared" si="5"/>
        <v>33405031630025200240</v>
      </c>
      <c r="L251" s="75" t="s">
        <v>388</v>
      </c>
    </row>
    <row r="252" spans="1:12" s="61" customFormat="1" ht="22.5">
      <c r="A252" s="59" t="s">
        <v>178</v>
      </c>
      <c r="B252" s="58" t="s">
        <v>7</v>
      </c>
      <c r="C252" s="90" t="s">
        <v>119</v>
      </c>
      <c r="D252" s="94" t="s">
        <v>358</v>
      </c>
      <c r="E252" s="139" t="s">
        <v>386</v>
      </c>
      <c r="F252" s="143"/>
      <c r="G252" s="91" t="s">
        <v>179</v>
      </c>
      <c r="H252" s="115">
        <v>1700000</v>
      </c>
      <c r="I252" s="116">
        <v>189890.66</v>
      </c>
      <c r="J252" s="117">
        <f>MAX(H252-I252,0)</f>
        <v>1510109.34</v>
      </c>
      <c r="K252" s="87" t="str">
        <f t="shared" si="5"/>
        <v>33405031630025200244</v>
      </c>
      <c r="L252" s="60" t="str">
        <f>C252 &amp; D252 &amp;E252 &amp; F252 &amp; G252</f>
        <v>33405031630025200244</v>
      </c>
    </row>
    <row r="253" spans="1:12">
      <c r="A253" s="71" t="s">
        <v>389</v>
      </c>
      <c r="B253" s="72" t="s">
        <v>7</v>
      </c>
      <c r="C253" s="73" t="s">
        <v>119</v>
      </c>
      <c r="D253" s="93" t="s">
        <v>358</v>
      </c>
      <c r="E253" s="136" t="s">
        <v>391</v>
      </c>
      <c r="F253" s="142"/>
      <c r="G253" s="97" t="s">
        <v>122</v>
      </c>
      <c r="H253" s="113">
        <v>4480000</v>
      </c>
      <c r="I253" s="114">
        <v>360119.23</v>
      </c>
      <c r="J253" s="43">
        <v>4119880.77</v>
      </c>
      <c r="K253" s="87" t="str">
        <f t="shared" si="5"/>
        <v>33405031640000000000</v>
      </c>
      <c r="L253" s="75" t="s">
        <v>390</v>
      </c>
    </row>
    <row r="254" spans="1:12">
      <c r="A254" s="71" t="s">
        <v>392</v>
      </c>
      <c r="B254" s="72" t="s">
        <v>7</v>
      </c>
      <c r="C254" s="73" t="s">
        <v>119</v>
      </c>
      <c r="D254" s="93" t="s">
        <v>358</v>
      </c>
      <c r="E254" s="136" t="s">
        <v>394</v>
      </c>
      <c r="F254" s="142"/>
      <c r="G254" s="97" t="s">
        <v>122</v>
      </c>
      <c r="H254" s="113">
        <v>4480000</v>
      </c>
      <c r="I254" s="114">
        <v>360119.23</v>
      </c>
      <c r="J254" s="43">
        <v>4119880.77</v>
      </c>
      <c r="K254" s="87" t="str">
        <f t="shared" si="5"/>
        <v>33405031640025300000</v>
      </c>
      <c r="L254" s="75" t="s">
        <v>393</v>
      </c>
    </row>
    <row r="255" spans="1:12" ht="22.5">
      <c r="A255" s="71" t="s">
        <v>173</v>
      </c>
      <c r="B255" s="72" t="s">
        <v>7</v>
      </c>
      <c r="C255" s="73" t="s">
        <v>119</v>
      </c>
      <c r="D255" s="93" t="s">
        <v>358</v>
      </c>
      <c r="E255" s="136" t="s">
        <v>394</v>
      </c>
      <c r="F255" s="142"/>
      <c r="G255" s="97" t="s">
        <v>7</v>
      </c>
      <c r="H255" s="113">
        <v>4480000</v>
      </c>
      <c r="I255" s="114">
        <v>360119.23</v>
      </c>
      <c r="J255" s="43">
        <v>4119880.77</v>
      </c>
      <c r="K255" s="87" t="str">
        <f t="shared" si="5"/>
        <v>33405031640025300200</v>
      </c>
      <c r="L255" s="75" t="s">
        <v>395</v>
      </c>
    </row>
    <row r="256" spans="1:12" ht="22.5">
      <c r="A256" s="71" t="s">
        <v>175</v>
      </c>
      <c r="B256" s="72" t="s">
        <v>7</v>
      </c>
      <c r="C256" s="73" t="s">
        <v>119</v>
      </c>
      <c r="D256" s="93" t="s">
        <v>358</v>
      </c>
      <c r="E256" s="136" t="s">
        <v>394</v>
      </c>
      <c r="F256" s="142"/>
      <c r="G256" s="97" t="s">
        <v>177</v>
      </c>
      <c r="H256" s="113">
        <v>4480000</v>
      </c>
      <c r="I256" s="114">
        <v>360119.23</v>
      </c>
      <c r="J256" s="43">
        <v>4119880.77</v>
      </c>
      <c r="K256" s="87" t="str">
        <f t="shared" si="5"/>
        <v>33405031640025300240</v>
      </c>
      <c r="L256" s="75" t="s">
        <v>396</v>
      </c>
    </row>
    <row r="257" spans="1:12" s="61" customFormat="1" ht="22.5">
      <c r="A257" s="59" t="s">
        <v>178</v>
      </c>
      <c r="B257" s="58" t="s">
        <v>7</v>
      </c>
      <c r="C257" s="90" t="s">
        <v>119</v>
      </c>
      <c r="D257" s="94" t="s">
        <v>358</v>
      </c>
      <c r="E257" s="139" t="s">
        <v>394</v>
      </c>
      <c r="F257" s="143"/>
      <c r="G257" s="91" t="s">
        <v>179</v>
      </c>
      <c r="H257" s="115">
        <v>4480000</v>
      </c>
      <c r="I257" s="116">
        <v>360119.23</v>
      </c>
      <c r="J257" s="117">
        <f>MAX(H257-I257,0)</f>
        <v>4119880.77</v>
      </c>
      <c r="K257" s="87" t="str">
        <f t="shared" si="5"/>
        <v>33405031640025300244</v>
      </c>
      <c r="L257" s="60" t="str">
        <f>C257 &amp; D257 &amp;E257 &amp; F257 &amp; G257</f>
        <v>33405031640025300244</v>
      </c>
    </row>
    <row r="258" spans="1:12" ht="22.5">
      <c r="A258" s="71" t="s">
        <v>397</v>
      </c>
      <c r="B258" s="72" t="s">
        <v>7</v>
      </c>
      <c r="C258" s="73" t="s">
        <v>119</v>
      </c>
      <c r="D258" s="93" t="s">
        <v>358</v>
      </c>
      <c r="E258" s="136" t="s">
        <v>399</v>
      </c>
      <c r="F258" s="142"/>
      <c r="G258" s="97" t="s">
        <v>122</v>
      </c>
      <c r="H258" s="113">
        <v>7567515</v>
      </c>
      <c r="I258" s="114">
        <v>0</v>
      </c>
      <c r="J258" s="43">
        <v>7567515</v>
      </c>
      <c r="K258" s="87" t="str">
        <f t="shared" si="5"/>
        <v>33405031650000000000</v>
      </c>
      <c r="L258" s="75" t="s">
        <v>398</v>
      </c>
    </row>
    <row r="259" spans="1:12" ht="45">
      <c r="A259" s="71" t="s">
        <v>400</v>
      </c>
      <c r="B259" s="72" t="s">
        <v>7</v>
      </c>
      <c r="C259" s="73" t="s">
        <v>119</v>
      </c>
      <c r="D259" s="93" t="s">
        <v>358</v>
      </c>
      <c r="E259" s="136" t="s">
        <v>402</v>
      </c>
      <c r="F259" s="142"/>
      <c r="G259" s="97" t="s">
        <v>122</v>
      </c>
      <c r="H259" s="113">
        <v>4355486</v>
      </c>
      <c r="I259" s="114">
        <v>0</v>
      </c>
      <c r="J259" s="43">
        <v>4355486</v>
      </c>
      <c r="K259" s="87" t="str">
        <f t="shared" si="5"/>
        <v>33405031650055550000</v>
      </c>
      <c r="L259" s="75" t="s">
        <v>401</v>
      </c>
    </row>
    <row r="260" spans="1:12" ht="22.5">
      <c r="A260" s="71" t="s">
        <v>173</v>
      </c>
      <c r="B260" s="72" t="s">
        <v>7</v>
      </c>
      <c r="C260" s="73" t="s">
        <v>119</v>
      </c>
      <c r="D260" s="93" t="s">
        <v>358</v>
      </c>
      <c r="E260" s="136" t="s">
        <v>402</v>
      </c>
      <c r="F260" s="142"/>
      <c r="G260" s="97" t="s">
        <v>7</v>
      </c>
      <c r="H260" s="113">
        <v>4355486</v>
      </c>
      <c r="I260" s="114">
        <v>0</v>
      </c>
      <c r="J260" s="43">
        <v>4355486</v>
      </c>
      <c r="K260" s="87" t="str">
        <f t="shared" si="5"/>
        <v>33405031650055550200</v>
      </c>
      <c r="L260" s="75" t="s">
        <v>403</v>
      </c>
    </row>
    <row r="261" spans="1:12" ht="22.5">
      <c r="A261" s="71" t="s">
        <v>175</v>
      </c>
      <c r="B261" s="72" t="s">
        <v>7</v>
      </c>
      <c r="C261" s="73" t="s">
        <v>119</v>
      </c>
      <c r="D261" s="93" t="s">
        <v>358</v>
      </c>
      <c r="E261" s="136" t="s">
        <v>402</v>
      </c>
      <c r="F261" s="142"/>
      <c r="G261" s="97" t="s">
        <v>177</v>
      </c>
      <c r="H261" s="113">
        <v>4355486</v>
      </c>
      <c r="I261" s="114">
        <v>0</v>
      </c>
      <c r="J261" s="43">
        <v>4355486</v>
      </c>
      <c r="K261" s="87" t="str">
        <f t="shared" si="5"/>
        <v>33405031650055550240</v>
      </c>
      <c r="L261" s="75" t="s">
        <v>404</v>
      </c>
    </row>
    <row r="262" spans="1:12" s="61" customFormat="1" ht="22.5">
      <c r="A262" s="59" t="s">
        <v>178</v>
      </c>
      <c r="B262" s="58" t="s">
        <v>7</v>
      </c>
      <c r="C262" s="90" t="s">
        <v>119</v>
      </c>
      <c r="D262" s="94" t="s">
        <v>358</v>
      </c>
      <c r="E262" s="139" t="s">
        <v>402</v>
      </c>
      <c r="F262" s="143"/>
      <c r="G262" s="91" t="s">
        <v>179</v>
      </c>
      <c r="H262" s="115">
        <v>4355486</v>
      </c>
      <c r="I262" s="116">
        <v>0</v>
      </c>
      <c r="J262" s="117">
        <f>MAX(H262-I262,0)</f>
        <v>4355486</v>
      </c>
      <c r="K262" s="87" t="str">
        <f t="shared" si="5"/>
        <v>33405031650055550244</v>
      </c>
      <c r="L262" s="60" t="str">
        <f>C262 &amp; D262 &amp;E262 &amp; F262 &amp; G262</f>
        <v>33405031650055550244</v>
      </c>
    </row>
    <row r="263" spans="1:12" ht="33.75">
      <c r="A263" s="71" t="s">
        <v>405</v>
      </c>
      <c r="B263" s="72" t="s">
        <v>7</v>
      </c>
      <c r="C263" s="73" t="s">
        <v>119</v>
      </c>
      <c r="D263" s="93" t="s">
        <v>358</v>
      </c>
      <c r="E263" s="136" t="s">
        <v>407</v>
      </c>
      <c r="F263" s="142"/>
      <c r="G263" s="97" t="s">
        <v>122</v>
      </c>
      <c r="H263" s="113">
        <v>364113</v>
      </c>
      <c r="I263" s="114">
        <v>0</v>
      </c>
      <c r="J263" s="43">
        <v>364113</v>
      </c>
      <c r="K263" s="87" t="str">
        <f t="shared" si="5"/>
        <v>33405031650055600000</v>
      </c>
      <c r="L263" s="75" t="s">
        <v>406</v>
      </c>
    </row>
    <row r="264" spans="1:12" ht="22.5">
      <c r="A264" s="71" t="s">
        <v>173</v>
      </c>
      <c r="B264" s="72" t="s">
        <v>7</v>
      </c>
      <c r="C264" s="73" t="s">
        <v>119</v>
      </c>
      <c r="D264" s="93" t="s">
        <v>358</v>
      </c>
      <c r="E264" s="136" t="s">
        <v>407</v>
      </c>
      <c r="F264" s="142"/>
      <c r="G264" s="97" t="s">
        <v>7</v>
      </c>
      <c r="H264" s="113">
        <v>364113</v>
      </c>
      <c r="I264" s="114">
        <v>0</v>
      </c>
      <c r="J264" s="43">
        <v>364113</v>
      </c>
      <c r="K264" s="87" t="str">
        <f t="shared" si="5"/>
        <v>33405031650055600200</v>
      </c>
      <c r="L264" s="75" t="s">
        <v>408</v>
      </c>
    </row>
    <row r="265" spans="1:12" ht="22.5">
      <c r="A265" s="71" t="s">
        <v>175</v>
      </c>
      <c r="B265" s="72" t="s">
        <v>7</v>
      </c>
      <c r="C265" s="73" t="s">
        <v>119</v>
      </c>
      <c r="D265" s="93" t="s">
        <v>358</v>
      </c>
      <c r="E265" s="136" t="s">
        <v>407</v>
      </c>
      <c r="F265" s="142"/>
      <c r="G265" s="97" t="s">
        <v>177</v>
      </c>
      <c r="H265" s="113">
        <v>364113</v>
      </c>
      <c r="I265" s="114">
        <v>0</v>
      </c>
      <c r="J265" s="43">
        <v>364113</v>
      </c>
      <c r="K265" s="87" t="str">
        <f t="shared" si="5"/>
        <v>33405031650055600240</v>
      </c>
      <c r="L265" s="75" t="s">
        <v>409</v>
      </c>
    </row>
    <row r="266" spans="1:12" s="61" customFormat="1" ht="22.5">
      <c r="A266" s="59" t="s">
        <v>178</v>
      </c>
      <c r="B266" s="58" t="s">
        <v>7</v>
      </c>
      <c r="C266" s="90" t="s">
        <v>119</v>
      </c>
      <c r="D266" s="94" t="s">
        <v>358</v>
      </c>
      <c r="E266" s="139" t="s">
        <v>407</v>
      </c>
      <c r="F266" s="143"/>
      <c r="G266" s="91" t="s">
        <v>179</v>
      </c>
      <c r="H266" s="115">
        <v>364113</v>
      </c>
      <c r="I266" s="116">
        <v>0</v>
      </c>
      <c r="J266" s="117">
        <f>MAX(H266-I266,0)</f>
        <v>364113</v>
      </c>
      <c r="K266" s="87" t="str">
        <f t="shared" si="5"/>
        <v>33405031650055600244</v>
      </c>
      <c r="L266" s="60" t="str">
        <f>C266 &amp; D266 &amp;E266 &amp; F266 &amp; G266</f>
        <v>33405031650055600244</v>
      </c>
    </row>
    <row r="267" spans="1:12" ht="56.25">
      <c r="A267" s="71" t="s">
        <v>410</v>
      </c>
      <c r="B267" s="72" t="s">
        <v>7</v>
      </c>
      <c r="C267" s="73" t="s">
        <v>119</v>
      </c>
      <c r="D267" s="93" t="s">
        <v>358</v>
      </c>
      <c r="E267" s="136" t="s">
        <v>412</v>
      </c>
      <c r="F267" s="142"/>
      <c r="G267" s="97" t="s">
        <v>122</v>
      </c>
      <c r="H267" s="113">
        <v>70308</v>
      </c>
      <c r="I267" s="114">
        <v>0</v>
      </c>
      <c r="J267" s="43">
        <v>70308</v>
      </c>
      <c r="K267" s="87" t="str">
        <f t="shared" si="5"/>
        <v>334050316500L5550000</v>
      </c>
      <c r="L267" s="75" t="s">
        <v>411</v>
      </c>
    </row>
    <row r="268" spans="1:12" ht="22.5">
      <c r="A268" s="71" t="s">
        <v>173</v>
      </c>
      <c r="B268" s="72" t="s">
        <v>7</v>
      </c>
      <c r="C268" s="73" t="s">
        <v>119</v>
      </c>
      <c r="D268" s="93" t="s">
        <v>358</v>
      </c>
      <c r="E268" s="136" t="s">
        <v>412</v>
      </c>
      <c r="F268" s="142"/>
      <c r="G268" s="97" t="s">
        <v>7</v>
      </c>
      <c r="H268" s="113">
        <v>70308</v>
      </c>
      <c r="I268" s="114">
        <v>0</v>
      </c>
      <c r="J268" s="43">
        <v>70308</v>
      </c>
      <c r="K268" s="87" t="str">
        <f t="shared" si="5"/>
        <v>334050316500L5550200</v>
      </c>
      <c r="L268" s="75" t="s">
        <v>413</v>
      </c>
    </row>
    <row r="269" spans="1:12" ht="22.5">
      <c r="A269" s="71" t="s">
        <v>175</v>
      </c>
      <c r="B269" s="72" t="s">
        <v>7</v>
      </c>
      <c r="C269" s="73" t="s">
        <v>119</v>
      </c>
      <c r="D269" s="93" t="s">
        <v>358</v>
      </c>
      <c r="E269" s="136" t="s">
        <v>412</v>
      </c>
      <c r="F269" s="142"/>
      <c r="G269" s="97" t="s">
        <v>177</v>
      </c>
      <c r="H269" s="113">
        <v>70308</v>
      </c>
      <c r="I269" s="114">
        <v>0</v>
      </c>
      <c r="J269" s="43">
        <v>70308</v>
      </c>
      <c r="K269" s="87" t="str">
        <f t="shared" si="5"/>
        <v>334050316500L5550240</v>
      </c>
      <c r="L269" s="75" t="s">
        <v>414</v>
      </c>
    </row>
    <row r="270" spans="1:12" s="61" customFormat="1" ht="22.5">
      <c r="A270" s="59" t="s">
        <v>178</v>
      </c>
      <c r="B270" s="58" t="s">
        <v>7</v>
      </c>
      <c r="C270" s="90" t="s">
        <v>119</v>
      </c>
      <c r="D270" s="94" t="s">
        <v>358</v>
      </c>
      <c r="E270" s="139" t="s">
        <v>412</v>
      </c>
      <c r="F270" s="143"/>
      <c r="G270" s="91" t="s">
        <v>179</v>
      </c>
      <c r="H270" s="115">
        <v>70308</v>
      </c>
      <c r="I270" s="116">
        <v>0</v>
      </c>
      <c r="J270" s="117">
        <f>MAX(H270-I270,0)</f>
        <v>70308</v>
      </c>
      <c r="K270" s="87" t="str">
        <f t="shared" si="5"/>
        <v>334050316500L5550244</v>
      </c>
      <c r="L270" s="60" t="str">
        <f>C270 &amp; D270 &amp;E270 &amp; F270 &amp; G270</f>
        <v>334050316500L5550244</v>
      </c>
    </row>
    <row r="271" spans="1:12" ht="45">
      <c r="A271" s="71" t="s">
        <v>415</v>
      </c>
      <c r="B271" s="72" t="s">
        <v>7</v>
      </c>
      <c r="C271" s="73" t="s">
        <v>119</v>
      </c>
      <c r="D271" s="93" t="s">
        <v>358</v>
      </c>
      <c r="E271" s="136" t="s">
        <v>417</v>
      </c>
      <c r="F271" s="142"/>
      <c r="G271" s="97" t="s">
        <v>122</v>
      </c>
      <c r="H271" s="113">
        <v>5780</v>
      </c>
      <c r="I271" s="114">
        <v>0</v>
      </c>
      <c r="J271" s="43">
        <v>5780</v>
      </c>
      <c r="K271" s="87" t="str">
        <f t="shared" si="5"/>
        <v>334050316500L5600000</v>
      </c>
      <c r="L271" s="75" t="s">
        <v>416</v>
      </c>
    </row>
    <row r="272" spans="1:12" ht="22.5">
      <c r="A272" s="71" t="s">
        <v>173</v>
      </c>
      <c r="B272" s="72" t="s">
        <v>7</v>
      </c>
      <c r="C272" s="73" t="s">
        <v>119</v>
      </c>
      <c r="D272" s="93" t="s">
        <v>358</v>
      </c>
      <c r="E272" s="136" t="s">
        <v>417</v>
      </c>
      <c r="F272" s="142"/>
      <c r="G272" s="97" t="s">
        <v>7</v>
      </c>
      <c r="H272" s="113">
        <v>5780</v>
      </c>
      <c r="I272" s="114">
        <v>0</v>
      </c>
      <c r="J272" s="43">
        <v>5780</v>
      </c>
      <c r="K272" s="87" t="str">
        <f t="shared" si="5"/>
        <v>334050316500L5600200</v>
      </c>
      <c r="L272" s="75" t="s">
        <v>418</v>
      </c>
    </row>
    <row r="273" spans="1:12" ht="22.5">
      <c r="A273" s="71" t="s">
        <v>175</v>
      </c>
      <c r="B273" s="72" t="s">
        <v>7</v>
      </c>
      <c r="C273" s="73" t="s">
        <v>119</v>
      </c>
      <c r="D273" s="93" t="s">
        <v>358</v>
      </c>
      <c r="E273" s="136" t="s">
        <v>417</v>
      </c>
      <c r="F273" s="142"/>
      <c r="G273" s="97" t="s">
        <v>177</v>
      </c>
      <c r="H273" s="113">
        <v>5780</v>
      </c>
      <c r="I273" s="114">
        <v>0</v>
      </c>
      <c r="J273" s="43">
        <v>5780</v>
      </c>
      <c r="K273" s="87" t="str">
        <f t="shared" si="5"/>
        <v>334050316500L5600240</v>
      </c>
      <c r="L273" s="75" t="s">
        <v>419</v>
      </c>
    </row>
    <row r="274" spans="1:12" s="61" customFormat="1" ht="22.5">
      <c r="A274" s="59" t="s">
        <v>178</v>
      </c>
      <c r="B274" s="58" t="s">
        <v>7</v>
      </c>
      <c r="C274" s="90" t="s">
        <v>119</v>
      </c>
      <c r="D274" s="94" t="s">
        <v>358</v>
      </c>
      <c r="E274" s="139" t="s">
        <v>417</v>
      </c>
      <c r="F274" s="143"/>
      <c r="G274" s="91" t="s">
        <v>179</v>
      </c>
      <c r="H274" s="115">
        <v>5780</v>
      </c>
      <c r="I274" s="116">
        <v>0</v>
      </c>
      <c r="J274" s="117">
        <f>MAX(H274-I274,0)</f>
        <v>5780</v>
      </c>
      <c r="K274" s="87" t="str">
        <f t="shared" si="5"/>
        <v>334050316500L5600244</v>
      </c>
      <c r="L274" s="60" t="str">
        <f>C274 &amp; D274 &amp;E274 &amp; F274 &amp; G274</f>
        <v>334050316500L5600244</v>
      </c>
    </row>
    <row r="275" spans="1:12" ht="45">
      <c r="A275" s="71" t="s">
        <v>420</v>
      </c>
      <c r="B275" s="72" t="s">
        <v>7</v>
      </c>
      <c r="C275" s="73" t="s">
        <v>119</v>
      </c>
      <c r="D275" s="93" t="s">
        <v>358</v>
      </c>
      <c r="E275" s="136" t="s">
        <v>422</v>
      </c>
      <c r="F275" s="142"/>
      <c r="G275" s="97" t="s">
        <v>122</v>
      </c>
      <c r="H275" s="113">
        <v>2557984</v>
      </c>
      <c r="I275" s="114">
        <v>0</v>
      </c>
      <c r="J275" s="43">
        <v>2557984</v>
      </c>
      <c r="K275" s="87" t="str">
        <f t="shared" si="5"/>
        <v>334050316500R5550000</v>
      </c>
      <c r="L275" s="75" t="s">
        <v>421</v>
      </c>
    </row>
    <row r="276" spans="1:12" ht="22.5">
      <c r="A276" s="71" t="s">
        <v>173</v>
      </c>
      <c r="B276" s="72" t="s">
        <v>7</v>
      </c>
      <c r="C276" s="73" t="s">
        <v>119</v>
      </c>
      <c r="D276" s="93" t="s">
        <v>358</v>
      </c>
      <c r="E276" s="136" t="s">
        <v>422</v>
      </c>
      <c r="F276" s="142"/>
      <c r="G276" s="97" t="s">
        <v>7</v>
      </c>
      <c r="H276" s="113">
        <v>2557984</v>
      </c>
      <c r="I276" s="114">
        <v>0</v>
      </c>
      <c r="J276" s="43">
        <v>2557984</v>
      </c>
      <c r="K276" s="87" t="str">
        <f t="shared" si="5"/>
        <v>334050316500R5550200</v>
      </c>
      <c r="L276" s="75" t="s">
        <v>423</v>
      </c>
    </row>
    <row r="277" spans="1:12" ht="22.5">
      <c r="A277" s="71" t="s">
        <v>175</v>
      </c>
      <c r="B277" s="72" t="s">
        <v>7</v>
      </c>
      <c r="C277" s="73" t="s">
        <v>119</v>
      </c>
      <c r="D277" s="93" t="s">
        <v>358</v>
      </c>
      <c r="E277" s="136" t="s">
        <v>422</v>
      </c>
      <c r="F277" s="142"/>
      <c r="G277" s="97" t="s">
        <v>177</v>
      </c>
      <c r="H277" s="113">
        <v>2557984</v>
      </c>
      <c r="I277" s="114">
        <v>0</v>
      </c>
      <c r="J277" s="43">
        <v>2557984</v>
      </c>
      <c r="K277" s="87" t="str">
        <f t="shared" si="5"/>
        <v>334050316500R5550240</v>
      </c>
      <c r="L277" s="75" t="s">
        <v>424</v>
      </c>
    </row>
    <row r="278" spans="1:12" s="61" customFormat="1" ht="22.5">
      <c r="A278" s="59" t="s">
        <v>178</v>
      </c>
      <c r="B278" s="58" t="s">
        <v>7</v>
      </c>
      <c r="C278" s="90" t="s">
        <v>119</v>
      </c>
      <c r="D278" s="94" t="s">
        <v>358</v>
      </c>
      <c r="E278" s="139" t="s">
        <v>422</v>
      </c>
      <c r="F278" s="143"/>
      <c r="G278" s="91" t="s">
        <v>179</v>
      </c>
      <c r="H278" s="115">
        <v>2557984</v>
      </c>
      <c r="I278" s="116">
        <v>0</v>
      </c>
      <c r="J278" s="117">
        <f>MAX(H278-I278,0)</f>
        <v>2557984</v>
      </c>
      <c r="K278" s="87" t="str">
        <f t="shared" si="5"/>
        <v>334050316500R5550244</v>
      </c>
      <c r="L278" s="60" t="str">
        <f>C278 &amp; D278 &amp;E278 &amp; F278 &amp; G278</f>
        <v>334050316500R5550244</v>
      </c>
    </row>
    <row r="279" spans="1:12" ht="33.75">
      <c r="A279" s="71" t="s">
        <v>425</v>
      </c>
      <c r="B279" s="72" t="s">
        <v>7</v>
      </c>
      <c r="C279" s="73" t="s">
        <v>119</v>
      </c>
      <c r="D279" s="93" t="s">
        <v>358</v>
      </c>
      <c r="E279" s="136" t="s">
        <v>427</v>
      </c>
      <c r="F279" s="142"/>
      <c r="G279" s="97" t="s">
        <v>122</v>
      </c>
      <c r="H279" s="113">
        <v>213844</v>
      </c>
      <c r="I279" s="114">
        <v>0</v>
      </c>
      <c r="J279" s="43">
        <v>213844</v>
      </c>
      <c r="K279" s="87" t="str">
        <f t="shared" si="5"/>
        <v>334050316500R5600000</v>
      </c>
      <c r="L279" s="75" t="s">
        <v>426</v>
      </c>
    </row>
    <row r="280" spans="1:12" ht="22.5">
      <c r="A280" s="71" t="s">
        <v>173</v>
      </c>
      <c r="B280" s="72" t="s">
        <v>7</v>
      </c>
      <c r="C280" s="73" t="s">
        <v>119</v>
      </c>
      <c r="D280" s="93" t="s">
        <v>358</v>
      </c>
      <c r="E280" s="136" t="s">
        <v>427</v>
      </c>
      <c r="F280" s="142"/>
      <c r="G280" s="97" t="s">
        <v>7</v>
      </c>
      <c r="H280" s="113">
        <v>213844</v>
      </c>
      <c r="I280" s="114">
        <v>0</v>
      </c>
      <c r="J280" s="43">
        <v>213844</v>
      </c>
      <c r="K280" s="87" t="str">
        <f t="shared" si="5"/>
        <v>334050316500R5600200</v>
      </c>
      <c r="L280" s="75" t="s">
        <v>428</v>
      </c>
    </row>
    <row r="281" spans="1:12" ht="22.5">
      <c r="A281" s="71" t="s">
        <v>175</v>
      </c>
      <c r="B281" s="72" t="s">
        <v>7</v>
      </c>
      <c r="C281" s="73" t="s">
        <v>119</v>
      </c>
      <c r="D281" s="93" t="s">
        <v>358</v>
      </c>
      <c r="E281" s="136" t="s">
        <v>427</v>
      </c>
      <c r="F281" s="142"/>
      <c r="G281" s="97" t="s">
        <v>177</v>
      </c>
      <c r="H281" s="113">
        <v>213844</v>
      </c>
      <c r="I281" s="114">
        <v>0</v>
      </c>
      <c r="J281" s="43">
        <v>213844</v>
      </c>
      <c r="K281" s="87" t="str">
        <f t="shared" si="5"/>
        <v>334050316500R5600240</v>
      </c>
      <c r="L281" s="75" t="s">
        <v>429</v>
      </c>
    </row>
    <row r="282" spans="1:12" s="61" customFormat="1" ht="22.5">
      <c r="A282" s="59" t="s">
        <v>178</v>
      </c>
      <c r="B282" s="58" t="s">
        <v>7</v>
      </c>
      <c r="C282" s="90" t="s">
        <v>119</v>
      </c>
      <c r="D282" s="94" t="s">
        <v>358</v>
      </c>
      <c r="E282" s="139" t="s">
        <v>427</v>
      </c>
      <c r="F282" s="143"/>
      <c r="G282" s="91" t="s">
        <v>179</v>
      </c>
      <c r="H282" s="115">
        <v>213844</v>
      </c>
      <c r="I282" s="116">
        <v>0</v>
      </c>
      <c r="J282" s="117">
        <f>MAX(H282-I282,0)</f>
        <v>213844</v>
      </c>
      <c r="K282" s="87" t="str">
        <f t="shared" si="5"/>
        <v>334050316500R5600244</v>
      </c>
      <c r="L282" s="60" t="str">
        <f>C282 &amp; D282 &amp;E282 &amp; F282 &amp; G282</f>
        <v>334050316500R5600244</v>
      </c>
    </row>
    <row r="283" spans="1:12">
      <c r="A283" s="71" t="s">
        <v>430</v>
      </c>
      <c r="B283" s="72" t="s">
        <v>7</v>
      </c>
      <c r="C283" s="73" t="s">
        <v>119</v>
      </c>
      <c r="D283" s="93" t="s">
        <v>432</v>
      </c>
      <c r="E283" s="136" t="s">
        <v>121</v>
      </c>
      <c r="F283" s="142"/>
      <c r="G283" s="97" t="s">
        <v>122</v>
      </c>
      <c r="H283" s="113">
        <v>35000</v>
      </c>
      <c r="I283" s="114">
        <v>0</v>
      </c>
      <c r="J283" s="43">
        <v>35000</v>
      </c>
      <c r="K283" s="87" t="str">
        <f t="shared" si="5"/>
        <v>33407000000000000000</v>
      </c>
      <c r="L283" s="75" t="s">
        <v>431</v>
      </c>
    </row>
    <row r="284" spans="1:12">
      <c r="A284" s="71" t="s">
        <v>433</v>
      </c>
      <c r="B284" s="72" t="s">
        <v>7</v>
      </c>
      <c r="C284" s="73" t="s">
        <v>119</v>
      </c>
      <c r="D284" s="93" t="s">
        <v>435</v>
      </c>
      <c r="E284" s="136" t="s">
        <v>121</v>
      </c>
      <c r="F284" s="142"/>
      <c r="G284" s="97" t="s">
        <v>122</v>
      </c>
      <c r="H284" s="113">
        <v>35000</v>
      </c>
      <c r="I284" s="114">
        <v>0</v>
      </c>
      <c r="J284" s="43">
        <v>35000</v>
      </c>
      <c r="K284" s="87" t="str">
        <f t="shared" si="5"/>
        <v>33407070000000000000</v>
      </c>
      <c r="L284" s="75" t="s">
        <v>434</v>
      </c>
    </row>
    <row r="285" spans="1:12">
      <c r="A285" s="71" t="s">
        <v>130</v>
      </c>
      <c r="B285" s="72" t="s">
        <v>7</v>
      </c>
      <c r="C285" s="73" t="s">
        <v>119</v>
      </c>
      <c r="D285" s="93" t="s">
        <v>435</v>
      </c>
      <c r="E285" s="136" t="s">
        <v>132</v>
      </c>
      <c r="F285" s="142"/>
      <c r="G285" s="97" t="s">
        <v>122</v>
      </c>
      <c r="H285" s="113">
        <v>35000</v>
      </c>
      <c r="I285" s="114">
        <v>0</v>
      </c>
      <c r="J285" s="43">
        <v>35000</v>
      </c>
      <c r="K285" s="87" t="str">
        <f t="shared" si="5"/>
        <v>33407079900000000000</v>
      </c>
      <c r="L285" s="75" t="s">
        <v>436</v>
      </c>
    </row>
    <row r="286" spans="1:12">
      <c r="A286" s="71" t="s">
        <v>437</v>
      </c>
      <c r="B286" s="72" t="s">
        <v>7</v>
      </c>
      <c r="C286" s="73" t="s">
        <v>119</v>
      </c>
      <c r="D286" s="93" t="s">
        <v>435</v>
      </c>
      <c r="E286" s="136" t="s">
        <v>439</v>
      </c>
      <c r="F286" s="142"/>
      <c r="G286" s="97" t="s">
        <v>122</v>
      </c>
      <c r="H286" s="113">
        <v>35000</v>
      </c>
      <c r="I286" s="114">
        <v>0</v>
      </c>
      <c r="J286" s="43">
        <v>35000</v>
      </c>
      <c r="K286" s="87" t="str">
        <f t="shared" si="5"/>
        <v>33407079900025500000</v>
      </c>
      <c r="L286" s="75" t="s">
        <v>438</v>
      </c>
    </row>
    <row r="287" spans="1:12" ht="22.5">
      <c r="A287" s="71" t="s">
        <v>173</v>
      </c>
      <c r="B287" s="72" t="s">
        <v>7</v>
      </c>
      <c r="C287" s="73" t="s">
        <v>119</v>
      </c>
      <c r="D287" s="93" t="s">
        <v>435</v>
      </c>
      <c r="E287" s="136" t="s">
        <v>439</v>
      </c>
      <c r="F287" s="142"/>
      <c r="G287" s="97" t="s">
        <v>7</v>
      </c>
      <c r="H287" s="113">
        <v>35000</v>
      </c>
      <c r="I287" s="114">
        <v>0</v>
      </c>
      <c r="J287" s="43">
        <v>35000</v>
      </c>
      <c r="K287" s="87" t="str">
        <f t="shared" si="5"/>
        <v>33407079900025500200</v>
      </c>
      <c r="L287" s="75" t="s">
        <v>440</v>
      </c>
    </row>
    <row r="288" spans="1:12" ht="22.5">
      <c r="A288" s="71" t="s">
        <v>175</v>
      </c>
      <c r="B288" s="72" t="s">
        <v>7</v>
      </c>
      <c r="C288" s="73" t="s">
        <v>119</v>
      </c>
      <c r="D288" s="93" t="s">
        <v>435</v>
      </c>
      <c r="E288" s="136" t="s">
        <v>439</v>
      </c>
      <c r="F288" s="142"/>
      <c r="G288" s="97" t="s">
        <v>177</v>
      </c>
      <c r="H288" s="113">
        <v>35000</v>
      </c>
      <c r="I288" s="114">
        <v>0</v>
      </c>
      <c r="J288" s="43">
        <v>35000</v>
      </c>
      <c r="K288" s="87" t="str">
        <f t="shared" si="5"/>
        <v>33407079900025500240</v>
      </c>
      <c r="L288" s="75" t="s">
        <v>441</v>
      </c>
    </row>
    <row r="289" spans="1:12" s="61" customFormat="1" ht="22.5">
      <c r="A289" s="59" t="s">
        <v>178</v>
      </c>
      <c r="B289" s="58" t="s">
        <v>7</v>
      </c>
      <c r="C289" s="90" t="s">
        <v>119</v>
      </c>
      <c r="D289" s="94" t="s">
        <v>435</v>
      </c>
      <c r="E289" s="139" t="s">
        <v>439</v>
      </c>
      <c r="F289" s="143"/>
      <c r="G289" s="91" t="s">
        <v>179</v>
      </c>
      <c r="H289" s="115">
        <v>35000</v>
      </c>
      <c r="I289" s="116">
        <v>0</v>
      </c>
      <c r="J289" s="117">
        <f>MAX(H289-I289,0)</f>
        <v>35000</v>
      </c>
      <c r="K289" s="87" t="str">
        <f t="shared" si="5"/>
        <v>33407079900025500244</v>
      </c>
      <c r="L289" s="60" t="str">
        <f>C289 &amp; D289 &amp;E289 &amp; F289 &amp; G289</f>
        <v>33407079900025500244</v>
      </c>
    </row>
    <row r="290" spans="1:12">
      <c r="A290" s="71" t="s">
        <v>442</v>
      </c>
      <c r="B290" s="72" t="s">
        <v>7</v>
      </c>
      <c r="C290" s="73" t="s">
        <v>119</v>
      </c>
      <c r="D290" s="93" t="s">
        <v>444</v>
      </c>
      <c r="E290" s="136" t="s">
        <v>121</v>
      </c>
      <c r="F290" s="142"/>
      <c r="G290" s="97" t="s">
        <v>122</v>
      </c>
      <c r="H290" s="113">
        <v>140000</v>
      </c>
      <c r="I290" s="114">
        <v>75000</v>
      </c>
      <c r="J290" s="43">
        <v>65000</v>
      </c>
      <c r="K290" s="87" t="str">
        <f t="shared" ref="K290:K327" si="6">C290 &amp; D290 &amp;E290 &amp; F290 &amp; G290</f>
        <v>33408000000000000000</v>
      </c>
      <c r="L290" s="75" t="s">
        <v>443</v>
      </c>
    </row>
    <row r="291" spans="1:12">
      <c r="A291" s="71" t="s">
        <v>445</v>
      </c>
      <c r="B291" s="72" t="s">
        <v>7</v>
      </c>
      <c r="C291" s="73" t="s">
        <v>119</v>
      </c>
      <c r="D291" s="93" t="s">
        <v>447</v>
      </c>
      <c r="E291" s="136" t="s">
        <v>121</v>
      </c>
      <c r="F291" s="142"/>
      <c r="G291" s="97" t="s">
        <v>122</v>
      </c>
      <c r="H291" s="113">
        <v>140000</v>
      </c>
      <c r="I291" s="114">
        <v>75000</v>
      </c>
      <c r="J291" s="43">
        <v>65000</v>
      </c>
      <c r="K291" s="87" t="str">
        <f t="shared" si="6"/>
        <v>33408010000000000000</v>
      </c>
      <c r="L291" s="75" t="s">
        <v>446</v>
      </c>
    </row>
    <row r="292" spans="1:12">
      <c r="A292" s="71" t="s">
        <v>130</v>
      </c>
      <c r="B292" s="72" t="s">
        <v>7</v>
      </c>
      <c r="C292" s="73" t="s">
        <v>119</v>
      </c>
      <c r="D292" s="93" t="s">
        <v>447</v>
      </c>
      <c r="E292" s="136" t="s">
        <v>132</v>
      </c>
      <c r="F292" s="142"/>
      <c r="G292" s="97" t="s">
        <v>122</v>
      </c>
      <c r="H292" s="113">
        <v>140000</v>
      </c>
      <c r="I292" s="114">
        <v>75000</v>
      </c>
      <c r="J292" s="43">
        <v>65000</v>
      </c>
      <c r="K292" s="87" t="str">
        <f t="shared" si="6"/>
        <v>33408019900000000000</v>
      </c>
      <c r="L292" s="75" t="s">
        <v>448</v>
      </c>
    </row>
    <row r="293" spans="1:12">
      <c r="A293" s="71" t="s">
        <v>449</v>
      </c>
      <c r="B293" s="72" t="s">
        <v>7</v>
      </c>
      <c r="C293" s="73" t="s">
        <v>119</v>
      </c>
      <c r="D293" s="93" t="s">
        <v>447</v>
      </c>
      <c r="E293" s="136" t="s">
        <v>451</v>
      </c>
      <c r="F293" s="142"/>
      <c r="G293" s="97" t="s">
        <v>122</v>
      </c>
      <c r="H293" s="113">
        <v>140000</v>
      </c>
      <c r="I293" s="114">
        <v>75000</v>
      </c>
      <c r="J293" s="43">
        <v>65000</v>
      </c>
      <c r="K293" s="87" t="str">
        <f t="shared" si="6"/>
        <v>33408019900025600000</v>
      </c>
      <c r="L293" s="75" t="s">
        <v>450</v>
      </c>
    </row>
    <row r="294" spans="1:12" ht="22.5">
      <c r="A294" s="71" t="s">
        <v>173</v>
      </c>
      <c r="B294" s="72" t="s">
        <v>7</v>
      </c>
      <c r="C294" s="73" t="s">
        <v>119</v>
      </c>
      <c r="D294" s="93" t="s">
        <v>447</v>
      </c>
      <c r="E294" s="136" t="s">
        <v>451</v>
      </c>
      <c r="F294" s="142"/>
      <c r="G294" s="97" t="s">
        <v>7</v>
      </c>
      <c r="H294" s="113">
        <v>140000</v>
      </c>
      <c r="I294" s="114">
        <v>75000</v>
      </c>
      <c r="J294" s="43">
        <v>65000</v>
      </c>
      <c r="K294" s="87" t="str">
        <f t="shared" si="6"/>
        <v>33408019900025600200</v>
      </c>
      <c r="L294" s="75" t="s">
        <v>452</v>
      </c>
    </row>
    <row r="295" spans="1:12" ht="22.5">
      <c r="A295" s="71" t="s">
        <v>175</v>
      </c>
      <c r="B295" s="72" t="s">
        <v>7</v>
      </c>
      <c r="C295" s="73" t="s">
        <v>119</v>
      </c>
      <c r="D295" s="93" t="s">
        <v>447</v>
      </c>
      <c r="E295" s="136" t="s">
        <v>451</v>
      </c>
      <c r="F295" s="142"/>
      <c r="G295" s="97" t="s">
        <v>177</v>
      </c>
      <c r="H295" s="113">
        <v>140000</v>
      </c>
      <c r="I295" s="114">
        <v>75000</v>
      </c>
      <c r="J295" s="43">
        <v>65000</v>
      </c>
      <c r="K295" s="87" t="str">
        <f t="shared" si="6"/>
        <v>33408019900025600240</v>
      </c>
      <c r="L295" s="75" t="s">
        <v>453</v>
      </c>
    </row>
    <row r="296" spans="1:12" s="61" customFormat="1" ht="22.5">
      <c r="A296" s="59" t="s">
        <v>178</v>
      </c>
      <c r="B296" s="58" t="s">
        <v>7</v>
      </c>
      <c r="C296" s="90" t="s">
        <v>119</v>
      </c>
      <c r="D296" s="94" t="s">
        <v>447</v>
      </c>
      <c r="E296" s="139" t="s">
        <v>451</v>
      </c>
      <c r="F296" s="143"/>
      <c r="G296" s="91" t="s">
        <v>179</v>
      </c>
      <c r="H296" s="115">
        <v>140000</v>
      </c>
      <c r="I296" s="116">
        <v>75000</v>
      </c>
      <c r="J296" s="117">
        <f>MAX(H296-I296,0)</f>
        <v>65000</v>
      </c>
      <c r="K296" s="87" t="str">
        <f t="shared" si="6"/>
        <v>33408019900025600244</v>
      </c>
      <c r="L296" s="60" t="str">
        <f>C296 &amp; D296 &amp;E296 &amp; F296 &amp; G296</f>
        <v>33408019900025600244</v>
      </c>
    </row>
    <row r="297" spans="1:12">
      <c r="A297" s="71" t="s">
        <v>454</v>
      </c>
      <c r="B297" s="72" t="s">
        <v>7</v>
      </c>
      <c r="C297" s="73" t="s">
        <v>119</v>
      </c>
      <c r="D297" s="93" t="s">
        <v>456</v>
      </c>
      <c r="E297" s="136" t="s">
        <v>121</v>
      </c>
      <c r="F297" s="142"/>
      <c r="G297" s="97" t="s">
        <v>122</v>
      </c>
      <c r="H297" s="113">
        <v>68400</v>
      </c>
      <c r="I297" s="114">
        <v>13606.48</v>
      </c>
      <c r="J297" s="43">
        <v>54793.52</v>
      </c>
      <c r="K297" s="87" t="str">
        <f t="shared" si="6"/>
        <v>33410000000000000000</v>
      </c>
      <c r="L297" s="75" t="s">
        <v>455</v>
      </c>
    </row>
    <row r="298" spans="1:12">
      <c r="A298" s="71" t="s">
        <v>457</v>
      </c>
      <c r="B298" s="72" t="s">
        <v>7</v>
      </c>
      <c r="C298" s="73" t="s">
        <v>119</v>
      </c>
      <c r="D298" s="93" t="s">
        <v>459</v>
      </c>
      <c r="E298" s="136" t="s">
        <v>121</v>
      </c>
      <c r="F298" s="142"/>
      <c r="G298" s="97" t="s">
        <v>122</v>
      </c>
      <c r="H298" s="113">
        <v>68400</v>
      </c>
      <c r="I298" s="114">
        <v>13606.48</v>
      </c>
      <c r="J298" s="43">
        <v>54793.52</v>
      </c>
      <c r="K298" s="87" t="str">
        <f t="shared" si="6"/>
        <v>33410010000000000000</v>
      </c>
      <c r="L298" s="75" t="s">
        <v>458</v>
      </c>
    </row>
    <row r="299" spans="1:12">
      <c r="A299" s="71" t="s">
        <v>130</v>
      </c>
      <c r="B299" s="72" t="s">
        <v>7</v>
      </c>
      <c r="C299" s="73" t="s">
        <v>119</v>
      </c>
      <c r="D299" s="93" t="s">
        <v>459</v>
      </c>
      <c r="E299" s="136" t="s">
        <v>132</v>
      </c>
      <c r="F299" s="142"/>
      <c r="G299" s="97" t="s">
        <v>122</v>
      </c>
      <c r="H299" s="113">
        <v>68400</v>
      </c>
      <c r="I299" s="114">
        <v>13606.48</v>
      </c>
      <c r="J299" s="43">
        <v>54793.52</v>
      </c>
      <c r="K299" s="87" t="str">
        <f t="shared" si="6"/>
        <v>33410019900000000000</v>
      </c>
      <c r="L299" s="75" t="s">
        <v>460</v>
      </c>
    </row>
    <row r="300" spans="1:12">
      <c r="A300" s="71" t="s">
        <v>461</v>
      </c>
      <c r="B300" s="72" t="s">
        <v>7</v>
      </c>
      <c r="C300" s="73" t="s">
        <v>119</v>
      </c>
      <c r="D300" s="93" t="s">
        <v>459</v>
      </c>
      <c r="E300" s="136" t="s">
        <v>463</v>
      </c>
      <c r="F300" s="142"/>
      <c r="G300" s="97" t="s">
        <v>122</v>
      </c>
      <c r="H300" s="113">
        <v>68400</v>
      </c>
      <c r="I300" s="114">
        <v>13606.48</v>
      </c>
      <c r="J300" s="43">
        <v>54793.52</v>
      </c>
      <c r="K300" s="87" t="str">
        <f t="shared" si="6"/>
        <v>33410019900061100000</v>
      </c>
      <c r="L300" s="75" t="s">
        <v>462</v>
      </c>
    </row>
    <row r="301" spans="1:12" ht="22.5">
      <c r="A301" s="71" t="s">
        <v>173</v>
      </c>
      <c r="B301" s="72" t="s">
        <v>7</v>
      </c>
      <c r="C301" s="73" t="s">
        <v>119</v>
      </c>
      <c r="D301" s="93" t="s">
        <v>459</v>
      </c>
      <c r="E301" s="136" t="s">
        <v>463</v>
      </c>
      <c r="F301" s="142"/>
      <c r="G301" s="97" t="s">
        <v>7</v>
      </c>
      <c r="H301" s="113">
        <v>1000</v>
      </c>
      <c r="I301" s="114">
        <v>134.72</v>
      </c>
      <c r="J301" s="43">
        <v>865.28</v>
      </c>
      <c r="K301" s="87" t="str">
        <f t="shared" si="6"/>
        <v>33410019900061100200</v>
      </c>
      <c r="L301" s="75" t="s">
        <v>464</v>
      </c>
    </row>
    <row r="302" spans="1:12" ht="22.5">
      <c r="A302" s="71" t="s">
        <v>175</v>
      </c>
      <c r="B302" s="72" t="s">
        <v>7</v>
      </c>
      <c r="C302" s="73" t="s">
        <v>119</v>
      </c>
      <c r="D302" s="93" t="s">
        <v>459</v>
      </c>
      <c r="E302" s="136" t="s">
        <v>463</v>
      </c>
      <c r="F302" s="142"/>
      <c r="G302" s="97" t="s">
        <v>177</v>
      </c>
      <c r="H302" s="113">
        <v>1000</v>
      </c>
      <c r="I302" s="114">
        <v>134.72</v>
      </c>
      <c r="J302" s="43">
        <v>865.28</v>
      </c>
      <c r="K302" s="87" t="str">
        <f t="shared" si="6"/>
        <v>33410019900061100240</v>
      </c>
      <c r="L302" s="75" t="s">
        <v>465</v>
      </c>
    </row>
    <row r="303" spans="1:12" s="61" customFormat="1" ht="22.5">
      <c r="A303" s="59" t="s">
        <v>178</v>
      </c>
      <c r="B303" s="58" t="s">
        <v>7</v>
      </c>
      <c r="C303" s="90" t="s">
        <v>119</v>
      </c>
      <c r="D303" s="94" t="s">
        <v>459</v>
      </c>
      <c r="E303" s="139" t="s">
        <v>463</v>
      </c>
      <c r="F303" s="143"/>
      <c r="G303" s="91" t="s">
        <v>179</v>
      </c>
      <c r="H303" s="115">
        <v>1000</v>
      </c>
      <c r="I303" s="116">
        <v>134.72</v>
      </c>
      <c r="J303" s="117">
        <f>MAX(H303-I303,0)</f>
        <v>865.28</v>
      </c>
      <c r="K303" s="87" t="str">
        <f t="shared" si="6"/>
        <v>33410019900061100244</v>
      </c>
      <c r="L303" s="60" t="str">
        <f>C303 &amp; D303 &amp;E303 &amp; F303 &amp; G303</f>
        <v>33410019900061100244</v>
      </c>
    </row>
    <row r="304" spans="1:12">
      <c r="A304" s="71" t="s">
        <v>164</v>
      </c>
      <c r="B304" s="72" t="s">
        <v>7</v>
      </c>
      <c r="C304" s="73" t="s">
        <v>119</v>
      </c>
      <c r="D304" s="93" t="s">
        <v>459</v>
      </c>
      <c r="E304" s="136" t="s">
        <v>463</v>
      </c>
      <c r="F304" s="142"/>
      <c r="G304" s="97" t="s">
        <v>166</v>
      </c>
      <c r="H304" s="113">
        <v>67400</v>
      </c>
      <c r="I304" s="114">
        <v>13471.76</v>
      </c>
      <c r="J304" s="43">
        <v>53928.24</v>
      </c>
      <c r="K304" s="87" t="str">
        <f t="shared" si="6"/>
        <v>33410019900061100300</v>
      </c>
      <c r="L304" s="75" t="s">
        <v>466</v>
      </c>
    </row>
    <row r="305" spans="1:12">
      <c r="A305" s="71" t="s">
        <v>467</v>
      </c>
      <c r="B305" s="72" t="s">
        <v>7</v>
      </c>
      <c r="C305" s="73" t="s">
        <v>119</v>
      </c>
      <c r="D305" s="93" t="s">
        <v>459</v>
      </c>
      <c r="E305" s="136" t="s">
        <v>463</v>
      </c>
      <c r="F305" s="142"/>
      <c r="G305" s="97" t="s">
        <v>469</v>
      </c>
      <c r="H305" s="113">
        <v>67400</v>
      </c>
      <c r="I305" s="114">
        <v>13471.76</v>
      </c>
      <c r="J305" s="43">
        <v>53928.24</v>
      </c>
      <c r="K305" s="87" t="str">
        <f t="shared" si="6"/>
        <v>33410019900061100310</v>
      </c>
      <c r="L305" s="75" t="s">
        <v>468</v>
      </c>
    </row>
    <row r="306" spans="1:12" s="61" customFormat="1">
      <c r="A306" s="59" t="s">
        <v>470</v>
      </c>
      <c r="B306" s="58" t="s">
        <v>7</v>
      </c>
      <c r="C306" s="90" t="s">
        <v>119</v>
      </c>
      <c r="D306" s="94" t="s">
        <v>459</v>
      </c>
      <c r="E306" s="139" t="s">
        <v>463</v>
      </c>
      <c r="F306" s="143"/>
      <c r="G306" s="91" t="s">
        <v>471</v>
      </c>
      <c r="H306" s="115">
        <v>67400</v>
      </c>
      <c r="I306" s="116">
        <v>13471.76</v>
      </c>
      <c r="J306" s="117">
        <f>MAX(H306-I306,0)</f>
        <v>53928.24</v>
      </c>
      <c r="K306" s="87" t="str">
        <f t="shared" si="6"/>
        <v>33410019900061100312</v>
      </c>
      <c r="L306" s="60" t="str">
        <f>C306 &amp; D306 &amp;E306 &amp; F306 &amp; G306</f>
        <v>33410019900061100312</v>
      </c>
    </row>
    <row r="307" spans="1:12">
      <c r="A307" s="71" t="s">
        <v>472</v>
      </c>
      <c r="B307" s="72" t="s">
        <v>7</v>
      </c>
      <c r="C307" s="73" t="s">
        <v>119</v>
      </c>
      <c r="D307" s="93" t="s">
        <v>474</v>
      </c>
      <c r="E307" s="136" t="s">
        <v>121</v>
      </c>
      <c r="F307" s="142"/>
      <c r="G307" s="97" t="s">
        <v>122</v>
      </c>
      <c r="H307" s="113">
        <v>315000</v>
      </c>
      <c r="I307" s="114">
        <v>0</v>
      </c>
      <c r="J307" s="43">
        <v>315000</v>
      </c>
      <c r="K307" s="87" t="str">
        <f t="shared" si="6"/>
        <v>33411000000000000000</v>
      </c>
      <c r="L307" s="75" t="s">
        <v>473</v>
      </c>
    </row>
    <row r="308" spans="1:12">
      <c r="A308" s="71" t="s">
        <v>475</v>
      </c>
      <c r="B308" s="72" t="s">
        <v>7</v>
      </c>
      <c r="C308" s="73" t="s">
        <v>119</v>
      </c>
      <c r="D308" s="93" t="s">
        <v>477</v>
      </c>
      <c r="E308" s="136" t="s">
        <v>121</v>
      </c>
      <c r="F308" s="142"/>
      <c r="G308" s="97" t="s">
        <v>122</v>
      </c>
      <c r="H308" s="113">
        <v>315000</v>
      </c>
      <c r="I308" s="114">
        <v>0</v>
      </c>
      <c r="J308" s="43">
        <v>315000</v>
      </c>
      <c r="K308" s="87" t="str">
        <f t="shared" si="6"/>
        <v>33411010000000000000</v>
      </c>
      <c r="L308" s="75" t="s">
        <v>476</v>
      </c>
    </row>
    <row r="309" spans="1:12">
      <c r="A309" s="71" t="s">
        <v>130</v>
      </c>
      <c r="B309" s="72" t="s">
        <v>7</v>
      </c>
      <c r="C309" s="73" t="s">
        <v>119</v>
      </c>
      <c r="D309" s="93" t="s">
        <v>477</v>
      </c>
      <c r="E309" s="136" t="s">
        <v>132</v>
      </c>
      <c r="F309" s="142"/>
      <c r="G309" s="97" t="s">
        <v>122</v>
      </c>
      <c r="H309" s="113">
        <v>315000</v>
      </c>
      <c r="I309" s="114">
        <v>0</v>
      </c>
      <c r="J309" s="43">
        <v>315000</v>
      </c>
      <c r="K309" s="87" t="str">
        <f t="shared" si="6"/>
        <v>33411019900000000000</v>
      </c>
      <c r="L309" s="75" t="s">
        <v>478</v>
      </c>
    </row>
    <row r="310" spans="1:12" ht="22.5">
      <c r="A310" s="71" t="s">
        <v>479</v>
      </c>
      <c r="B310" s="72" t="s">
        <v>7</v>
      </c>
      <c r="C310" s="73" t="s">
        <v>119</v>
      </c>
      <c r="D310" s="93" t="s">
        <v>477</v>
      </c>
      <c r="E310" s="136" t="s">
        <v>481</v>
      </c>
      <c r="F310" s="142"/>
      <c r="G310" s="97" t="s">
        <v>122</v>
      </c>
      <c r="H310" s="113">
        <v>315000</v>
      </c>
      <c r="I310" s="114">
        <v>0</v>
      </c>
      <c r="J310" s="43">
        <v>315000</v>
      </c>
      <c r="K310" s="87" t="str">
        <f t="shared" si="6"/>
        <v>33411019900025700000</v>
      </c>
      <c r="L310" s="75" t="s">
        <v>480</v>
      </c>
    </row>
    <row r="311" spans="1:12" ht="22.5">
      <c r="A311" s="71" t="s">
        <v>173</v>
      </c>
      <c r="B311" s="72" t="s">
        <v>7</v>
      </c>
      <c r="C311" s="73" t="s">
        <v>119</v>
      </c>
      <c r="D311" s="93" t="s">
        <v>477</v>
      </c>
      <c r="E311" s="136" t="s">
        <v>481</v>
      </c>
      <c r="F311" s="142"/>
      <c r="G311" s="97" t="s">
        <v>7</v>
      </c>
      <c r="H311" s="113">
        <v>315000</v>
      </c>
      <c r="I311" s="114">
        <v>0</v>
      </c>
      <c r="J311" s="43">
        <v>315000</v>
      </c>
      <c r="K311" s="87" t="str">
        <f t="shared" si="6"/>
        <v>33411019900025700200</v>
      </c>
      <c r="L311" s="75" t="s">
        <v>482</v>
      </c>
    </row>
    <row r="312" spans="1:12" ht="22.5">
      <c r="A312" s="71" t="s">
        <v>175</v>
      </c>
      <c r="B312" s="72" t="s">
        <v>7</v>
      </c>
      <c r="C312" s="73" t="s">
        <v>119</v>
      </c>
      <c r="D312" s="93" t="s">
        <v>477</v>
      </c>
      <c r="E312" s="136" t="s">
        <v>481</v>
      </c>
      <c r="F312" s="142"/>
      <c r="G312" s="97" t="s">
        <v>177</v>
      </c>
      <c r="H312" s="113">
        <v>315000</v>
      </c>
      <c r="I312" s="114">
        <v>0</v>
      </c>
      <c r="J312" s="43">
        <v>315000</v>
      </c>
      <c r="K312" s="87" t="str">
        <f t="shared" si="6"/>
        <v>33411019900025700240</v>
      </c>
      <c r="L312" s="75" t="s">
        <v>483</v>
      </c>
    </row>
    <row r="313" spans="1:12" s="61" customFormat="1" ht="22.5">
      <c r="A313" s="59" t="s">
        <v>178</v>
      </c>
      <c r="B313" s="58" t="s">
        <v>7</v>
      </c>
      <c r="C313" s="90" t="s">
        <v>119</v>
      </c>
      <c r="D313" s="94" t="s">
        <v>477</v>
      </c>
      <c r="E313" s="139" t="s">
        <v>481</v>
      </c>
      <c r="F313" s="143"/>
      <c r="G313" s="91" t="s">
        <v>179</v>
      </c>
      <c r="H313" s="115">
        <v>315000</v>
      </c>
      <c r="I313" s="116">
        <v>0</v>
      </c>
      <c r="J313" s="117">
        <f>MAX(H313-I313,0)</f>
        <v>315000</v>
      </c>
      <c r="K313" s="87" t="str">
        <f t="shared" si="6"/>
        <v>33411019900025700244</v>
      </c>
      <c r="L313" s="60" t="str">
        <f>C313 &amp; D313 &amp;E313 &amp; F313 &amp; G313</f>
        <v>33411019900025700244</v>
      </c>
    </row>
    <row r="314" spans="1:12">
      <c r="A314" s="71" t="s">
        <v>678</v>
      </c>
      <c r="B314" s="72" t="s">
        <v>7</v>
      </c>
      <c r="C314" s="73" t="s">
        <v>484</v>
      </c>
      <c r="D314" s="93" t="s">
        <v>123</v>
      </c>
      <c r="E314" s="136" t="s">
        <v>121</v>
      </c>
      <c r="F314" s="142"/>
      <c r="G314" s="97" t="s">
        <v>122</v>
      </c>
      <c r="H314" s="113">
        <v>100000</v>
      </c>
      <c r="I314" s="114">
        <v>0</v>
      </c>
      <c r="J314" s="43">
        <v>100000</v>
      </c>
      <c r="K314" s="87" t="str">
        <f t="shared" si="6"/>
        <v>34300000000000000000</v>
      </c>
      <c r="L314" s="75" t="s">
        <v>485</v>
      </c>
    </row>
    <row r="315" spans="1:12">
      <c r="A315" s="71" t="s">
        <v>124</v>
      </c>
      <c r="B315" s="72" t="s">
        <v>7</v>
      </c>
      <c r="C315" s="73" t="s">
        <v>484</v>
      </c>
      <c r="D315" s="93" t="s">
        <v>126</v>
      </c>
      <c r="E315" s="136" t="s">
        <v>121</v>
      </c>
      <c r="F315" s="142"/>
      <c r="G315" s="97" t="s">
        <v>122</v>
      </c>
      <c r="H315" s="113">
        <v>100000</v>
      </c>
      <c r="I315" s="114">
        <v>0</v>
      </c>
      <c r="J315" s="43">
        <v>100000</v>
      </c>
      <c r="K315" s="87" t="str">
        <f t="shared" si="6"/>
        <v>34301000000000000000</v>
      </c>
      <c r="L315" s="75" t="s">
        <v>486</v>
      </c>
    </row>
    <row r="316" spans="1:12" ht="33.75">
      <c r="A316" s="71" t="s">
        <v>487</v>
      </c>
      <c r="B316" s="72" t="s">
        <v>7</v>
      </c>
      <c r="C316" s="73" t="s">
        <v>484</v>
      </c>
      <c r="D316" s="93" t="s">
        <v>489</v>
      </c>
      <c r="E316" s="136" t="s">
        <v>121</v>
      </c>
      <c r="F316" s="142"/>
      <c r="G316" s="97" t="s">
        <v>122</v>
      </c>
      <c r="H316" s="113">
        <v>100000</v>
      </c>
      <c r="I316" s="114">
        <v>0</v>
      </c>
      <c r="J316" s="43">
        <v>100000</v>
      </c>
      <c r="K316" s="87" t="str">
        <f t="shared" si="6"/>
        <v>34301030000000000000</v>
      </c>
      <c r="L316" s="75" t="s">
        <v>488</v>
      </c>
    </row>
    <row r="317" spans="1:12">
      <c r="A317" s="71" t="s">
        <v>130</v>
      </c>
      <c r="B317" s="72" t="s">
        <v>7</v>
      </c>
      <c r="C317" s="73" t="s">
        <v>484</v>
      </c>
      <c r="D317" s="93" t="s">
        <v>489</v>
      </c>
      <c r="E317" s="136" t="s">
        <v>132</v>
      </c>
      <c r="F317" s="142"/>
      <c r="G317" s="97" t="s">
        <v>122</v>
      </c>
      <c r="H317" s="113">
        <v>100000</v>
      </c>
      <c r="I317" s="114">
        <v>0</v>
      </c>
      <c r="J317" s="43">
        <v>100000</v>
      </c>
      <c r="K317" s="87" t="str">
        <f t="shared" si="6"/>
        <v>34301039900000000000</v>
      </c>
      <c r="L317" s="75" t="s">
        <v>490</v>
      </c>
    </row>
    <row r="318" spans="1:12" ht="33.75">
      <c r="A318" s="71" t="s">
        <v>491</v>
      </c>
      <c r="B318" s="72" t="s">
        <v>7</v>
      </c>
      <c r="C318" s="73" t="s">
        <v>484</v>
      </c>
      <c r="D318" s="93" t="s">
        <v>489</v>
      </c>
      <c r="E318" s="136" t="s">
        <v>493</v>
      </c>
      <c r="F318" s="142"/>
      <c r="G318" s="97" t="s">
        <v>122</v>
      </c>
      <c r="H318" s="113">
        <v>100000</v>
      </c>
      <c r="I318" s="114">
        <v>0</v>
      </c>
      <c r="J318" s="43">
        <v>100000</v>
      </c>
      <c r="K318" s="87" t="str">
        <f t="shared" si="6"/>
        <v>34301039900029015000</v>
      </c>
      <c r="L318" s="75" t="s">
        <v>492</v>
      </c>
    </row>
    <row r="319" spans="1:12">
      <c r="A319" s="71" t="s">
        <v>136</v>
      </c>
      <c r="B319" s="72" t="s">
        <v>7</v>
      </c>
      <c r="C319" s="73" t="s">
        <v>484</v>
      </c>
      <c r="D319" s="93" t="s">
        <v>489</v>
      </c>
      <c r="E319" s="136" t="s">
        <v>493</v>
      </c>
      <c r="F319" s="142"/>
      <c r="G319" s="97" t="s">
        <v>8</v>
      </c>
      <c r="H319" s="113">
        <v>100000</v>
      </c>
      <c r="I319" s="114">
        <v>0</v>
      </c>
      <c r="J319" s="43">
        <v>100000</v>
      </c>
      <c r="K319" s="87" t="str">
        <f t="shared" si="6"/>
        <v>34301039900029015500</v>
      </c>
      <c r="L319" s="75" t="s">
        <v>494</v>
      </c>
    </row>
    <row r="320" spans="1:12" s="61" customFormat="1">
      <c r="A320" s="59" t="s">
        <v>138</v>
      </c>
      <c r="B320" s="58" t="s">
        <v>7</v>
      </c>
      <c r="C320" s="90" t="s">
        <v>484</v>
      </c>
      <c r="D320" s="94" t="s">
        <v>489</v>
      </c>
      <c r="E320" s="139" t="s">
        <v>493</v>
      </c>
      <c r="F320" s="143"/>
      <c r="G320" s="91" t="s">
        <v>139</v>
      </c>
      <c r="H320" s="115">
        <v>100000</v>
      </c>
      <c r="I320" s="116">
        <v>0</v>
      </c>
      <c r="J320" s="117">
        <f>MAX(H320-I320,0)</f>
        <v>100000</v>
      </c>
      <c r="K320" s="87" t="str">
        <f t="shared" si="6"/>
        <v>34301039900029015540</v>
      </c>
      <c r="L320" s="60" t="str">
        <f>C320 &amp; D320 &amp;E320 &amp; F320 &amp; G320</f>
        <v>34301039900029015540</v>
      </c>
    </row>
    <row r="321" spans="1:12" ht="22.5">
      <c r="A321" s="71" t="s">
        <v>676</v>
      </c>
      <c r="B321" s="72" t="s">
        <v>7</v>
      </c>
      <c r="C321" s="73" t="s">
        <v>60</v>
      </c>
      <c r="D321" s="93" t="s">
        <v>123</v>
      </c>
      <c r="E321" s="136" t="s">
        <v>121</v>
      </c>
      <c r="F321" s="142"/>
      <c r="G321" s="97" t="s">
        <v>122</v>
      </c>
      <c r="H321" s="113">
        <v>816000</v>
      </c>
      <c r="I321" s="114">
        <v>207188.56</v>
      </c>
      <c r="J321" s="43">
        <v>608811.43999999994</v>
      </c>
      <c r="K321" s="87" t="str">
        <f t="shared" si="6"/>
        <v>49200000000000000000</v>
      </c>
      <c r="L321" s="75" t="s">
        <v>495</v>
      </c>
    </row>
    <row r="322" spans="1:12" ht="22.5">
      <c r="A322" s="71" t="s">
        <v>496</v>
      </c>
      <c r="B322" s="72" t="s">
        <v>7</v>
      </c>
      <c r="C322" s="73" t="s">
        <v>60</v>
      </c>
      <c r="D322" s="93" t="s">
        <v>498</v>
      </c>
      <c r="E322" s="136" t="s">
        <v>121</v>
      </c>
      <c r="F322" s="142"/>
      <c r="G322" s="97" t="s">
        <v>122</v>
      </c>
      <c r="H322" s="113">
        <v>816000</v>
      </c>
      <c r="I322" s="114">
        <v>207188.56</v>
      </c>
      <c r="J322" s="43">
        <v>608811.43999999994</v>
      </c>
      <c r="K322" s="87" t="str">
        <f t="shared" si="6"/>
        <v>49213000000000000000</v>
      </c>
      <c r="L322" s="75" t="s">
        <v>497</v>
      </c>
    </row>
    <row r="323" spans="1:12" ht="22.5">
      <c r="A323" s="71" t="s">
        <v>499</v>
      </c>
      <c r="B323" s="72" t="s">
        <v>7</v>
      </c>
      <c r="C323" s="73" t="s">
        <v>60</v>
      </c>
      <c r="D323" s="93" t="s">
        <v>501</v>
      </c>
      <c r="E323" s="136" t="s">
        <v>121</v>
      </c>
      <c r="F323" s="142"/>
      <c r="G323" s="97" t="s">
        <v>122</v>
      </c>
      <c r="H323" s="113">
        <v>816000</v>
      </c>
      <c r="I323" s="114">
        <v>207188.56</v>
      </c>
      <c r="J323" s="43">
        <v>608811.43999999994</v>
      </c>
      <c r="K323" s="87" t="str">
        <f t="shared" si="6"/>
        <v>49213010000000000000</v>
      </c>
      <c r="L323" s="75" t="s">
        <v>500</v>
      </c>
    </row>
    <row r="324" spans="1:12">
      <c r="A324" s="71" t="s">
        <v>130</v>
      </c>
      <c r="B324" s="72" t="s">
        <v>7</v>
      </c>
      <c r="C324" s="73" t="s">
        <v>60</v>
      </c>
      <c r="D324" s="93" t="s">
        <v>501</v>
      </c>
      <c r="E324" s="136" t="s">
        <v>132</v>
      </c>
      <c r="F324" s="142"/>
      <c r="G324" s="97" t="s">
        <v>122</v>
      </c>
      <c r="H324" s="113">
        <v>816000</v>
      </c>
      <c r="I324" s="114">
        <v>207188.56</v>
      </c>
      <c r="J324" s="43">
        <v>608811.43999999994</v>
      </c>
      <c r="K324" s="87" t="str">
        <f t="shared" si="6"/>
        <v>49213019900000000000</v>
      </c>
      <c r="L324" s="75" t="s">
        <v>502</v>
      </c>
    </row>
    <row r="325" spans="1:12">
      <c r="A325" s="71" t="s">
        <v>503</v>
      </c>
      <c r="B325" s="72" t="s">
        <v>7</v>
      </c>
      <c r="C325" s="73" t="s">
        <v>60</v>
      </c>
      <c r="D325" s="93" t="s">
        <v>501</v>
      </c>
      <c r="E325" s="136" t="s">
        <v>505</v>
      </c>
      <c r="F325" s="142"/>
      <c r="G325" s="97" t="s">
        <v>122</v>
      </c>
      <c r="H325" s="113">
        <v>816000</v>
      </c>
      <c r="I325" s="114">
        <v>207188.56</v>
      </c>
      <c r="J325" s="43">
        <v>608811.43999999994</v>
      </c>
      <c r="K325" s="87" t="str">
        <f t="shared" si="6"/>
        <v>49213019900023300000</v>
      </c>
      <c r="L325" s="75" t="s">
        <v>504</v>
      </c>
    </row>
    <row r="326" spans="1:12">
      <c r="A326" s="71" t="s">
        <v>506</v>
      </c>
      <c r="B326" s="72" t="s">
        <v>7</v>
      </c>
      <c r="C326" s="73" t="s">
        <v>60</v>
      </c>
      <c r="D326" s="93" t="s">
        <v>501</v>
      </c>
      <c r="E326" s="136" t="s">
        <v>505</v>
      </c>
      <c r="F326" s="142"/>
      <c r="G326" s="97" t="s">
        <v>9</v>
      </c>
      <c r="H326" s="113">
        <v>816000</v>
      </c>
      <c r="I326" s="114">
        <v>207188.56</v>
      </c>
      <c r="J326" s="43">
        <v>608811.43999999994</v>
      </c>
      <c r="K326" s="87" t="str">
        <f t="shared" si="6"/>
        <v>49213019900023300700</v>
      </c>
      <c r="L326" s="75" t="s">
        <v>507</v>
      </c>
    </row>
    <row r="327" spans="1:12" s="61" customFormat="1" ht="13.5" thickBot="1">
      <c r="A327" s="59" t="s">
        <v>508</v>
      </c>
      <c r="B327" s="58" t="s">
        <v>7</v>
      </c>
      <c r="C327" s="90" t="s">
        <v>60</v>
      </c>
      <c r="D327" s="94" t="s">
        <v>501</v>
      </c>
      <c r="E327" s="139" t="s">
        <v>505</v>
      </c>
      <c r="F327" s="143"/>
      <c r="G327" s="91" t="s">
        <v>509</v>
      </c>
      <c r="H327" s="115">
        <v>816000</v>
      </c>
      <c r="I327" s="116">
        <v>207188.56</v>
      </c>
      <c r="J327" s="117">
        <f>MAX(H327-I327,0)</f>
        <v>608811.43999999994</v>
      </c>
      <c r="K327" s="87" t="str">
        <f t="shared" si="6"/>
        <v>49213019900023300730</v>
      </c>
      <c r="L327" s="60" t="str">
        <f>C327 &amp; D327 &amp;E327 &amp; F327 &amp; G327</f>
        <v>49213019900023300730</v>
      </c>
    </row>
    <row r="328" spans="1:12" ht="5.25" hidden="1" customHeight="1" thickBot="1">
      <c r="A328" s="15"/>
      <c r="B328" s="26"/>
      <c r="C328" s="27"/>
      <c r="D328" s="27"/>
      <c r="E328" s="27"/>
      <c r="F328" s="27"/>
      <c r="G328" s="27"/>
      <c r="H328" s="121"/>
      <c r="I328" s="122"/>
      <c r="J328" s="123"/>
      <c r="K328" s="84"/>
    </row>
    <row r="329" spans="1:12" ht="13.5" hidden="1" thickBot="1">
      <c r="A329" s="22"/>
      <c r="B329" s="22"/>
      <c r="C329" s="19"/>
      <c r="D329" s="19"/>
      <c r="E329" s="19"/>
      <c r="F329" s="19"/>
      <c r="G329" s="19"/>
      <c r="H329" s="40"/>
      <c r="I329" s="40"/>
      <c r="J329" s="40"/>
      <c r="K329" s="40"/>
    </row>
    <row r="330" spans="1:12" ht="16.5" customHeight="1" thickBot="1">
      <c r="A330" s="35" t="s">
        <v>18</v>
      </c>
      <c r="B330" s="36">
        <v>450</v>
      </c>
      <c r="C330" s="189" t="s">
        <v>17</v>
      </c>
      <c r="D330" s="190"/>
      <c r="E330" s="190"/>
      <c r="F330" s="190"/>
      <c r="G330" s="191"/>
      <c r="H330" s="124">
        <f>0-H337</f>
        <v>-8815050.0500000007</v>
      </c>
      <c r="I330" s="124">
        <f>I15-I96</f>
        <v>6021402.9800000004</v>
      </c>
      <c r="J330" s="66" t="s">
        <v>17</v>
      </c>
    </row>
    <row r="331" spans="1:12" ht="15">
      <c r="A331" s="159" t="s">
        <v>31</v>
      </c>
      <c r="B331" s="159"/>
      <c r="C331" s="159"/>
      <c r="D331" s="159"/>
      <c r="E331" s="159"/>
      <c r="F331" s="159"/>
      <c r="G331" s="159"/>
      <c r="H331" s="159"/>
      <c r="I331" s="159"/>
      <c r="J331" s="159"/>
      <c r="K331" s="81"/>
    </row>
    <row r="332" spans="1:12">
      <c r="A332" s="7"/>
      <c r="B332" s="21"/>
      <c r="C332" s="8"/>
      <c r="D332" s="8"/>
      <c r="E332" s="8"/>
      <c r="F332" s="8"/>
      <c r="G332" s="8"/>
      <c r="H332" s="104"/>
      <c r="I332" s="104"/>
      <c r="J332" s="19" t="s">
        <v>27</v>
      </c>
      <c r="K332" s="34"/>
    </row>
    <row r="333" spans="1:12" ht="17.100000000000001" customHeight="1">
      <c r="A333" s="147" t="s">
        <v>38</v>
      </c>
      <c r="B333" s="147" t="s">
        <v>39</v>
      </c>
      <c r="C333" s="160" t="s">
        <v>44</v>
      </c>
      <c r="D333" s="161"/>
      <c r="E333" s="161"/>
      <c r="F333" s="161"/>
      <c r="G333" s="162"/>
      <c r="H333" s="147" t="s">
        <v>41</v>
      </c>
      <c r="I333" s="147" t="s">
        <v>23</v>
      </c>
      <c r="J333" s="147" t="s">
        <v>42</v>
      </c>
      <c r="K333" s="82"/>
    </row>
    <row r="334" spans="1:12" ht="12" customHeight="1">
      <c r="A334" s="148"/>
      <c r="B334" s="148"/>
      <c r="C334" s="163"/>
      <c r="D334" s="164"/>
      <c r="E334" s="164"/>
      <c r="F334" s="164"/>
      <c r="G334" s="165"/>
      <c r="H334" s="148"/>
      <c r="I334" s="148"/>
      <c r="J334" s="148"/>
      <c r="K334" s="82"/>
    </row>
    <row r="335" spans="1:12" ht="6" hidden="1" customHeight="1">
      <c r="A335" s="149"/>
      <c r="B335" s="149"/>
      <c r="C335" s="166"/>
      <c r="D335" s="167"/>
      <c r="E335" s="167"/>
      <c r="F335" s="167"/>
      <c r="G335" s="168"/>
      <c r="H335" s="149"/>
      <c r="I335" s="149"/>
      <c r="J335" s="149"/>
      <c r="K335" s="82"/>
    </row>
    <row r="336" spans="1:12" ht="13.5" thickBot="1">
      <c r="A336" s="50">
        <v>1</v>
      </c>
      <c r="B336" s="9">
        <v>2</v>
      </c>
      <c r="C336" s="156">
        <v>3</v>
      </c>
      <c r="D336" s="157"/>
      <c r="E336" s="157"/>
      <c r="F336" s="157"/>
      <c r="G336" s="158"/>
      <c r="H336" s="10" t="s">
        <v>2</v>
      </c>
      <c r="I336" s="10" t="s">
        <v>25</v>
      </c>
      <c r="J336" s="10" t="s">
        <v>26</v>
      </c>
      <c r="K336" s="83"/>
    </row>
    <row r="337" spans="1:12" ht="12.75" customHeight="1">
      <c r="A337" s="54" t="s">
        <v>32</v>
      </c>
      <c r="B337" s="32" t="s">
        <v>8</v>
      </c>
      <c r="C337" s="150" t="s">
        <v>17</v>
      </c>
      <c r="D337" s="151"/>
      <c r="E337" s="151"/>
      <c r="F337" s="151"/>
      <c r="G337" s="152"/>
      <c r="H337" s="125">
        <f>H339+H353+H357</f>
        <v>8815050.0500000007</v>
      </c>
      <c r="I337" s="125">
        <f>I339+I353+I357</f>
        <v>-6021402.9800000004</v>
      </c>
      <c r="J337" s="126">
        <f>H337-I337</f>
        <v>14836453.029999999</v>
      </c>
    </row>
    <row r="338" spans="1:12" ht="12.75" customHeight="1">
      <c r="A338" s="55" t="s">
        <v>11</v>
      </c>
      <c r="B338" s="33"/>
      <c r="C338" s="192"/>
      <c r="D338" s="193"/>
      <c r="E338" s="193"/>
      <c r="F338" s="193"/>
      <c r="G338" s="194"/>
      <c r="H338" s="37"/>
      <c r="I338" s="38"/>
      <c r="J338" s="39"/>
    </row>
    <row r="339" spans="1:12" ht="12.75" customHeight="1">
      <c r="A339" s="54" t="s">
        <v>33</v>
      </c>
      <c r="B339" s="41" t="s">
        <v>12</v>
      </c>
      <c r="C339" s="186" t="s">
        <v>17</v>
      </c>
      <c r="D339" s="187"/>
      <c r="E339" s="187"/>
      <c r="F339" s="187"/>
      <c r="G339" s="188"/>
      <c r="H339" s="108">
        <v>0</v>
      </c>
      <c r="I339" s="108">
        <v>0</v>
      </c>
      <c r="J339" s="127">
        <v>0</v>
      </c>
    </row>
    <row r="340" spans="1:12" ht="12.75" customHeight="1">
      <c r="A340" s="55" t="s">
        <v>10</v>
      </c>
      <c r="B340" s="42"/>
      <c r="C340" s="178"/>
      <c r="D340" s="179"/>
      <c r="E340" s="179"/>
      <c r="F340" s="179"/>
      <c r="G340" s="180"/>
      <c r="H340" s="44"/>
      <c r="I340" s="45"/>
      <c r="J340" s="46"/>
    </row>
    <row r="341" spans="1:12">
      <c r="A341" s="71" t="s">
        <v>66</v>
      </c>
      <c r="B341" s="72" t="s">
        <v>12</v>
      </c>
      <c r="C341" s="76" t="s">
        <v>67</v>
      </c>
      <c r="D341" s="144" t="s">
        <v>68</v>
      </c>
      <c r="E341" s="145"/>
      <c r="F341" s="145"/>
      <c r="G341" s="146"/>
      <c r="H341" s="113">
        <v>0</v>
      </c>
      <c r="I341" s="114"/>
      <c r="J341" s="43">
        <v>0</v>
      </c>
      <c r="K341" s="84" t="str">
        <f t="shared" ref="K341:K351" si="7">C341 &amp; D341 &amp; G341</f>
        <v>10000000000000000000</v>
      </c>
      <c r="L341" s="75" t="s">
        <v>69</v>
      </c>
    </row>
    <row r="342" spans="1:12" ht="22.5">
      <c r="A342" s="71" t="s">
        <v>92</v>
      </c>
      <c r="B342" s="72" t="s">
        <v>12</v>
      </c>
      <c r="C342" s="76" t="s">
        <v>67</v>
      </c>
      <c r="D342" s="144" t="s">
        <v>93</v>
      </c>
      <c r="E342" s="145"/>
      <c r="F342" s="145"/>
      <c r="G342" s="146"/>
      <c r="H342" s="113">
        <v>0</v>
      </c>
      <c r="I342" s="114"/>
      <c r="J342" s="43">
        <v>0</v>
      </c>
      <c r="K342" s="84" t="str">
        <f t="shared" si="7"/>
        <v>10001000000000000000</v>
      </c>
      <c r="L342" s="75" t="s">
        <v>94</v>
      </c>
    </row>
    <row r="343" spans="1:12" ht="22.5">
      <c r="A343" s="71" t="s">
        <v>95</v>
      </c>
      <c r="B343" s="72" t="s">
        <v>12</v>
      </c>
      <c r="C343" s="76" t="s">
        <v>67</v>
      </c>
      <c r="D343" s="144" t="s">
        <v>96</v>
      </c>
      <c r="E343" s="145"/>
      <c r="F343" s="145"/>
      <c r="G343" s="146"/>
      <c r="H343" s="113">
        <v>9120000</v>
      </c>
      <c r="I343" s="114"/>
      <c r="J343" s="113">
        <v>9120000</v>
      </c>
      <c r="K343" s="84" t="str">
        <f t="shared" si="7"/>
        <v>10001020000000000000</v>
      </c>
      <c r="L343" s="75" t="s">
        <v>97</v>
      </c>
    </row>
    <row r="344" spans="1:12" ht="22.5">
      <c r="A344" s="71" t="s">
        <v>98</v>
      </c>
      <c r="B344" s="72" t="s">
        <v>12</v>
      </c>
      <c r="C344" s="76" t="s">
        <v>67</v>
      </c>
      <c r="D344" s="144" t="s">
        <v>99</v>
      </c>
      <c r="E344" s="145"/>
      <c r="F344" s="145"/>
      <c r="G344" s="146"/>
      <c r="H344" s="113">
        <v>12520000</v>
      </c>
      <c r="I344" s="114"/>
      <c r="J344" s="43">
        <v>12520000</v>
      </c>
      <c r="K344" s="84" t="str">
        <f t="shared" si="7"/>
        <v>10001020000000000700</v>
      </c>
      <c r="L344" s="75" t="s">
        <v>100</v>
      </c>
    </row>
    <row r="345" spans="1:12" ht="22.5">
      <c r="A345" s="71" t="s">
        <v>101</v>
      </c>
      <c r="B345" s="72" t="s">
        <v>12</v>
      </c>
      <c r="C345" s="76" t="s">
        <v>67</v>
      </c>
      <c r="D345" s="144" t="s">
        <v>102</v>
      </c>
      <c r="E345" s="145"/>
      <c r="F345" s="145"/>
      <c r="G345" s="146"/>
      <c r="H345" s="113">
        <v>-3400000</v>
      </c>
      <c r="I345" s="114"/>
      <c r="J345" s="43">
        <v>-3400000</v>
      </c>
      <c r="K345" s="84" t="str">
        <f t="shared" si="7"/>
        <v>10001020000000000800</v>
      </c>
      <c r="L345" s="75" t="s">
        <v>103</v>
      </c>
    </row>
    <row r="346" spans="1:12" s="61" customFormat="1" ht="26.25" customHeight="1">
      <c r="A346" s="57" t="s">
        <v>104</v>
      </c>
      <c r="B346" s="58" t="s">
        <v>12</v>
      </c>
      <c r="C346" s="90" t="s">
        <v>67</v>
      </c>
      <c r="D346" s="139" t="s">
        <v>105</v>
      </c>
      <c r="E346" s="140"/>
      <c r="F346" s="140"/>
      <c r="G346" s="141"/>
      <c r="H346" s="115">
        <v>12520000</v>
      </c>
      <c r="I346" s="116"/>
      <c r="J346" s="117">
        <f>MAX(H346-I346,0)</f>
        <v>12520000</v>
      </c>
      <c r="K346" s="85" t="str">
        <f t="shared" si="7"/>
        <v>10001020000130000710</v>
      </c>
      <c r="L346" s="60" t="str">
        <f>C346 &amp; D346 &amp; G346</f>
        <v>10001020000130000710</v>
      </c>
    </row>
    <row r="347" spans="1:12" s="61" customFormat="1" ht="22.5">
      <c r="A347" s="57" t="s">
        <v>106</v>
      </c>
      <c r="B347" s="58" t="s">
        <v>12</v>
      </c>
      <c r="C347" s="90" t="s">
        <v>67</v>
      </c>
      <c r="D347" s="139" t="s">
        <v>107</v>
      </c>
      <c r="E347" s="140"/>
      <c r="F347" s="140"/>
      <c r="G347" s="141"/>
      <c r="H347" s="115">
        <v>-3400000</v>
      </c>
      <c r="I347" s="116"/>
      <c r="J347" s="117">
        <v>-3400000</v>
      </c>
      <c r="K347" s="85" t="str">
        <f t="shared" si="7"/>
        <v>10001020000130000810</v>
      </c>
      <c r="L347" s="60" t="str">
        <f>C347 &amp; D347 &amp; G347</f>
        <v>10001020000130000810</v>
      </c>
    </row>
    <row r="348" spans="1:12" ht="22.5">
      <c r="A348" s="71" t="s">
        <v>108</v>
      </c>
      <c r="B348" s="72" t="s">
        <v>12</v>
      </c>
      <c r="C348" s="76" t="s">
        <v>67</v>
      </c>
      <c r="D348" s="144" t="s">
        <v>109</v>
      </c>
      <c r="E348" s="145"/>
      <c r="F348" s="145"/>
      <c r="G348" s="146"/>
      <c r="H348" s="113">
        <v>-9120000</v>
      </c>
      <c r="I348" s="114"/>
      <c r="J348" s="43">
        <v>-9120000</v>
      </c>
      <c r="K348" s="84" t="str">
        <f t="shared" si="7"/>
        <v>10001030000000000000</v>
      </c>
      <c r="L348" s="75" t="s">
        <v>110</v>
      </c>
    </row>
    <row r="349" spans="1:12" ht="33.75">
      <c r="A349" s="71" t="s">
        <v>111</v>
      </c>
      <c r="B349" s="72" t="s">
        <v>12</v>
      </c>
      <c r="C349" s="76" t="s">
        <v>67</v>
      </c>
      <c r="D349" s="144" t="s">
        <v>112</v>
      </c>
      <c r="E349" s="145"/>
      <c r="F349" s="145"/>
      <c r="G349" s="146"/>
      <c r="H349" s="113">
        <v>-9120000</v>
      </c>
      <c r="I349" s="114"/>
      <c r="J349" s="43">
        <v>-9120000</v>
      </c>
      <c r="K349" s="84" t="str">
        <f t="shared" si="7"/>
        <v>10001030100000000000</v>
      </c>
      <c r="L349" s="75" t="s">
        <v>113</v>
      </c>
    </row>
    <row r="350" spans="1:12" ht="33.75">
      <c r="A350" s="71" t="s">
        <v>114</v>
      </c>
      <c r="B350" s="72" t="s">
        <v>12</v>
      </c>
      <c r="C350" s="76" t="s">
        <v>67</v>
      </c>
      <c r="D350" s="144" t="s">
        <v>115</v>
      </c>
      <c r="E350" s="145"/>
      <c r="F350" s="145"/>
      <c r="G350" s="146"/>
      <c r="H350" s="113">
        <v>-9120000</v>
      </c>
      <c r="I350" s="114"/>
      <c r="J350" s="43">
        <v>-9120000</v>
      </c>
      <c r="K350" s="84" t="str">
        <f t="shared" si="7"/>
        <v>10001030100000000800</v>
      </c>
      <c r="L350" s="75" t="s">
        <v>116</v>
      </c>
    </row>
    <row r="351" spans="1:12" s="61" customFormat="1" ht="33.75">
      <c r="A351" s="57" t="s">
        <v>117</v>
      </c>
      <c r="B351" s="58" t="s">
        <v>12</v>
      </c>
      <c r="C351" s="90" t="s">
        <v>67</v>
      </c>
      <c r="D351" s="139" t="s">
        <v>118</v>
      </c>
      <c r="E351" s="140"/>
      <c r="F351" s="140"/>
      <c r="G351" s="141"/>
      <c r="H351" s="115">
        <v>-9120000</v>
      </c>
      <c r="I351" s="116"/>
      <c r="J351" s="117">
        <v>-9120000</v>
      </c>
      <c r="K351" s="85" t="str">
        <f t="shared" si="7"/>
        <v>10001030100130000810</v>
      </c>
      <c r="L351" s="60" t="str">
        <f>C351 &amp; D351 &amp; G351</f>
        <v>10001030100130000810</v>
      </c>
    </row>
    <row r="352" spans="1:12" ht="12.75" hidden="1" customHeight="1">
      <c r="A352" s="56"/>
      <c r="B352" s="14"/>
      <c r="C352" s="11"/>
      <c r="D352" s="11"/>
      <c r="E352" s="11"/>
      <c r="F352" s="11"/>
      <c r="G352" s="11"/>
      <c r="H352" s="30"/>
      <c r="I352" s="31"/>
      <c r="J352" s="43"/>
      <c r="K352" s="86"/>
    </row>
    <row r="353" spans="1:12" ht="12.75" customHeight="1">
      <c r="A353" s="54" t="s">
        <v>34</v>
      </c>
      <c r="B353" s="42" t="s">
        <v>13</v>
      </c>
      <c r="C353" s="178" t="s">
        <v>17</v>
      </c>
      <c r="D353" s="179"/>
      <c r="E353" s="179"/>
      <c r="F353" s="179"/>
      <c r="G353" s="180"/>
      <c r="H353" s="108">
        <v>0</v>
      </c>
      <c r="I353" s="108">
        <v>0</v>
      </c>
      <c r="J353" s="128">
        <v>0</v>
      </c>
    </row>
    <row r="354" spans="1:12" ht="12.75" customHeight="1">
      <c r="A354" s="55" t="s">
        <v>10</v>
      </c>
      <c r="B354" s="42"/>
      <c r="C354" s="178"/>
      <c r="D354" s="179"/>
      <c r="E354" s="179"/>
      <c r="F354" s="179"/>
      <c r="G354" s="180"/>
      <c r="H354" s="44"/>
      <c r="I354" s="45"/>
      <c r="J354" s="46"/>
    </row>
    <row r="355" spans="1:12" ht="12.75" hidden="1" customHeight="1">
      <c r="A355" s="99"/>
      <c r="B355" s="100" t="s">
        <v>13</v>
      </c>
      <c r="C355" s="101"/>
      <c r="D355" s="195"/>
      <c r="E355" s="196"/>
      <c r="F355" s="196"/>
      <c r="G355" s="197"/>
      <c r="H355" s="129"/>
      <c r="I355" s="130"/>
      <c r="J355" s="131"/>
      <c r="K355" s="102" t="str">
        <f>C355 &amp; D355 &amp; G355</f>
        <v/>
      </c>
      <c r="L355" s="103"/>
    </row>
    <row r="356" spans="1:12" ht="12.75" hidden="1" customHeight="1">
      <c r="A356" s="56"/>
      <c r="B356" s="13"/>
      <c r="C356" s="11"/>
      <c r="D356" s="11"/>
      <c r="E356" s="11"/>
      <c r="F356" s="11"/>
      <c r="G356" s="11"/>
      <c r="H356" s="30"/>
      <c r="I356" s="31"/>
      <c r="J356" s="43"/>
      <c r="K356" s="86"/>
    </row>
    <row r="357" spans="1:12" ht="12.75" customHeight="1">
      <c r="A357" s="54" t="s">
        <v>16</v>
      </c>
      <c r="B357" s="42" t="s">
        <v>9</v>
      </c>
      <c r="C357" s="183" t="s">
        <v>49</v>
      </c>
      <c r="D357" s="184"/>
      <c r="E357" s="184"/>
      <c r="F357" s="184"/>
      <c r="G357" s="185"/>
      <c r="H357" s="108">
        <v>8815050.0500000007</v>
      </c>
      <c r="I357" s="108">
        <v>-6021402.9800000004</v>
      </c>
      <c r="J357" s="132">
        <f>H357-I357</f>
        <v>14836453.029999999</v>
      </c>
    </row>
    <row r="358" spans="1:12" ht="22.5">
      <c r="A358" s="54" t="s">
        <v>50</v>
      </c>
      <c r="B358" s="42" t="s">
        <v>9</v>
      </c>
      <c r="C358" s="183" t="s">
        <v>51</v>
      </c>
      <c r="D358" s="184"/>
      <c r="E358" s="184"/>
      <c r="F358" s="184"/>
      <c r="G358" s="185"/>
      <c r="H358" s="108">
        <v>8815050.0500000007</v>
      </c>
      <c r="I358" s="108">
        <v>-6021402.9800000004</v>
      </c>
      <c r="J358" s="132">
        <f>H358-I358</f>
        <v>14836453.029999999</v>
      </c>
    </row>
    <row r="359" spans="1:12" ht="35.25" customHeight="1">
      <c r="A359" s="54" t="s">
        <v>53</v>
      </c>
      <c r="B359" s="42" t="s">
        <v>9</v>
      </c>
      <c r="C359" s="183" t="s">
        <v>52</v>
      </c>
      <c r="D359" s="184"/>
      <c r="E359" s="184"/>
      <c r="F359" s="184"/>
      <c r="G359" s="185"/>
      <c r="H359" s="108">
        <v>0</v>
      </c>
      <c r="I359" s="108">
        <v>0</v>
      </c>
      <c r="J359" s="132">
        <f>IF(AND(H359&lt;&gt;0,H359&lt;&gt;""),MAX(H359-I359,0),0)</f>
        <v>0</v>
      </c>
    </row>
    <row r="360" spans="1:12">
      <c r="A360" s="77" t="s">
        <v>66</v>
      </c>
      <c r="B360" s="78" t="s">
        <v>14</v>
      </c>
      <c r="C360" s="76" t="s">
        <v>67</v>
      </c>
      <c r="D360" s="144" t="s">
        <v>68</v>
      </c>
      <c r="E360" s="145"/>
      <c r="F360" s="145"/>
      <c r="G360" s="146"/>
      <c r="H360" s="113">
        <v>-67580427</v>
      </c>
      <c r="I360" s="113">
        <v>-18112673.41</v>
      </c>
      <c r="J360" s="80" t="s">
        <v>54</v>
      </c>
      <c r="K360" s="75" t="str">
        <f t="shared" ref="K360:K369" si="8">C360 &amp; D360 &amp; G360</f>
        <v>10000000000000000000</v>
      </c>
      <c r="L360" s="75" t="s">
        <v>69</v>
      </c>
    </row>
    <row r="361" spans="1:12">
      <c r="A361" s="77" t="s">
        <v>82</v>
      </c>
      <c r="B361" s="78" t="s">
        <v>14</v>
      </c>
      <c r="C361" s="76" t="s">
        <v>67</v>
      </c>
      <c r="D361" s="144" t="s">
        <v>81</v>
      </c>
      <c r="E361" s="145"/>
      <c r="F361" s="145"/>
      <c r="G361" s="146"/>
      <c r="H361" s="113">
        <v>-67580427</v>
      </c>
      <c r="I361" s="113">
        <v>-18112673.41</v>
      </c>
      <c r="J361" s="80" t="s">
        <v>54</v>
      </c>
      <c r="K361" s="75" t="str">
        <f t="shared" si="8"/>
        <v>10001050000000000500</v>
      </c>
      <c r="L361" s="75" t="s">
        <v>83</v>
      </c>
    </row>
    <row r="362" spans="1:12">
      <c r="A362" s="77" t="s">
        <v>85</v>
      </c>
      <c r="B362" s="78" t="s">
        <v>14</v>
      </c>
      <c r="C362" s="76" t="s">
        <v>67</v>
      </c>
      <c r="D362" s="144" t="s">
        <v>84</v>
      </c>
      <c r="E362" s="145"/>
      <c r="F362" s="145"/>
      <c r="G362" s="146"/>
      <c r="H362" s="113">
        <v>-67580427</v>
      </c>
      <c r="I362" s="113">
        <v>-18112673.41</v>
      </c>
      <c r="J362" s="80" t="s">
        <v>54</v>
      </c>
      <c r="K362" s="75" t="str">
        <f t="shared" si="8"/>
        <v>10001050200000000500</v>
      </c>
      <c r="L362" s="75" t="s">
        <v>86</v>
      </c>
    </row>
    <row r="363" spans="1:12" ht="12" customHeight="1">
      <c r="A363" s="77" t="s">
        <v>88</v>
      </c>
      <c r="B363" s="78" t="s">
        <v>14</v>
      </c>
      <c r="C363" s="76" t="s">
        <v>67</v>
      </c>
      <c r="D363" s="144" t="s">
        <v>87</v>
      </c>
      <c r="E363" s="145"/>
      <c r="F363" s="145"/>
      <c r="G363" s="146"/>
      <c r="H363" s="113">
        <v>-67580427</v>
      </c>
      <c r="I363" s="113">
        <v>-18112673.41</v>
      </c>
      <c r="J363" s="80" t="s">
        <v>54</v>
      </c>
      <c r="K363" s="75" t="str">
        <f t="shared" si="8"/>
        <v>10001050201000000510</v>
      </c>
      <c r="L363" s="75" t="s">
        <v>89</v>
      </c>
    </row>
    <row r="364" spans="1:12" ht="22.5">
      <c r="A364" s="68" t="s">
        <v>91</v>
      </c>
      <c r="B364" s="79" t="s">
        <v>14</v>
      </c>
      <c r="C364" s="92" t="s">
        <v>67</v>
      </c>
      <c r="D364" s="175" t="s">
        <v>90</v>
      </c>
      <c r="E364" s="175"/>
      <c r="F364" s="175"/>
      <c r="G364" s="176"/>
      <c r="H364" s="133">
        <v>-67580427</v>
      </c>
      <c r="I364" s="133">
        <v>-18112673.41</v>
      </c>
      <c r="J364" s="47" t="s">
        <v>17</v>
      </c>
      <c r="K364" s="75" t="str">
        <f t="shared" si="8"/>
        <v>10001050201130000510</v>
      </c>
      <c r="L364" s="4" t="str">
        <f>C364 &amp; D364 &amp; G364</f>
        <v>10001050201130000510</v>
      </c>
    </row>
    <row r="365" spans="1:12">
      <c r="A365" s="77" t="s">
        <v>66</v>
      </c>
      <c r="B365" s="78" t="s">
        <v>15</v>
      </c>
      <c r="C365" s="76" t="s">
        <v>67</v>
      </c>
      <c r="D365" s="144" t="s">
        <v>68</v>
      </c>
      <c r="E365" s="145"/>
      <c r="F365" s="145"/>
      <c r="G365" s="146"/>
      <c r="H365" s="113">
        <v>76395477.049999997</v>
      </c>
      <c r="I365" s="113">
        <v>12091270.43</v>
      </c>
      <c r="J365" s="80" t="s">
        <v>54</v>
      </c>
      <c r="K365" s="75" t="str">
        <f t="shared" si="8"/>
        <v>10000000000000000000</v>
      </c>
      <c r="L365" s="75" t="s">
        <v>69</v>
      </c>
    </row>
    <row r="366" spans="1:12">
      <c r="A366" s="77" t="s">
        <v>70</v>
      </c>
      <c r="B366" s="78" t="s">
        <v>15</v>
      </c>
      <c r="C366" s="76" t="s">
        <v>67</v>
      </c>
      <c r="D366" s="144" t="s">
        <v>71</v>
      </c>
      <c r="E366" s="145"/>
      <c r="F366" s="145"/>
      <c r="G366" s="146"/>
      <c r="H366" s="113">
        <v>76395477.049999997</v>
      </c>
      <c r="I366" s="113">
        <v>12091270.43</v>
      </c>
      <c r="J366" s="80" t="s">
        <v>54</v>
      </c>
      <c r="K366" s="75" t="str">
        <f t="shared" si="8"/>
        <v>10001050000000000600</v>
      </c>
      <c r="L366" s="75" t="s">
        <v>72</v>
      </c>
    </row>
    <row r="367" spans="1:12">
      <c r="A367" s="77" t="s">
        <v>73</v>
      </c>
      <c r="B367" s="78" t="s">
        <v>15</v>
      </c>
      <c r="C367" s="76" t="s">
        <v>67</v>
      </c>
      <c r="D367" s="144" t="s">
        <v>74</v>
      </c>
      <c r="E367" s="145"/>
      <c r="F367" s="145"/>
      <c r="G367" s="146"/>
      <c r="H367" s="113">
        <v>76395477.049999997</v>
      </c>
      <c r="I367" s="113">
        <v>12091270.43</v>
      </c>
      <c r="J367" s="80" t="s">
        <v>54</v>
      </c>
      <c r="K367" s="75" t="str">
        <f t="shared" si="8"/>
        <v>10001050200000000600</v>
      </c>
      <c r="L367" s="75" t="s">
        <v>75</v>
      </c>
    </row>
    <row r="368" spans="1:12" ht="11.25" customHeight="1">
      <c r="A368" s="77" t="s">
        <v>76</v>
      </c>
      <c r="B368" s="78" t="s">
        <v>15</v>
      </c>
      <c r="C368" s="76" t="s">
        <v>67</v>
      </c>
      <c r="D368" s="144" t="s">
        <v>77</v>
      </c>
      <c r="E368" s="145"/>
      <c r="F368" s="145"/>
      <c r="G368" s="146"/>
      <c r="H368" s="113">
        <v>76395477.049999997</v>
      </c>
      <c r="I368" s="113">
        <v>12091270.43</v>
      </c>
      <c r="J368" s="80" t="s">
        <v>54</v>
      </c>
      <c r="K368" s="75" t="str">
        <f t="shared" si="8"/>
        <v>10001050201000000610</v>
      </c>
      <c r="L368" s="75" t="s">
        <v>78</v>
      </c>
    </row>
    <row r="369" spans="1:12" ht="22.5">
      <c r="A369" s="69" t="s">
        <v>79</v>
      </c>
      <c r="B369" s="79" t="s">
        <v>15</v>
      </c>
      <c r="C369" s="92" t="s">
        <v>67</v>
      </c>
      <c r="D369" s="175" t="s">
        <v>80</v>
      </c>
      <c r="E369" s="175"/>
      <c r="F369" s="175"/>
      <c r="G369" s="176"/>
      <c r="H369" s="134">
        <v>76395477.049999997</v>
      </c>
      <c r="I369" s="134">
        <v>12091270.43</v>
      </c>
      <c r="J369" s="70" t="s">
        <v>17</v>
      </c>
      <c r="K369" s="74" t="str">
        <f t="shared" si="8"/>
        <v>10001050201130000610</v>
      </c>
      <c r="L369" s="4" t="str">
        <f>C369 &amp; D369 &amp; G369</f>
        <v>10001050201130000610</v>
      </c>
    </row>
    <row r="370" spans="1:12">
      <c r="A370" s="22"/>
      <c r="B370" s="25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1:12">
      <c r="A371" s="22"/>
      <c r="B371" s="25"/>
      <c r="C371" s="19"/>
      <c r="D371" s="19"/>
      <c r="E371" s="19"/>
      <c r="F371" s="19"/>
      <c r="G371" s="19"/>
      <c r="H371" s="19"/>
      <c r="I371" s="19"/>
      <c r="J371" s="19"/>
      <c r="K371" s="67"/>
      <c r="L371" s="67"/>
    </row>
    <row r="372" spans="1:12" ht="21.75" customHeight="1">
      <c r="A372" s="20" t="s">
        <v>679</v>
      </c>
      <c r="B372" s="181" t="s">
        <v>680</v>
      </c>
      <c r="C372" s="181"/>
      <c r="D372" s="181"/>
      <c r="E372" s="25"/>
      <c r="F372" s="25"/>
      <c r="G372" s="19"/>
      <c r="H372" s="48"/>
      <c r="I372" s="19"/>
      <c r="J372" s="19"/>
      <c r="K372" s="67"/>
      <c r="L372" s="67"/>
    </row>
    <row r="373" spans="1:12">
      <c r="A373" s="3" t="s">
        <v>45</v>
      </c>
      <c r="B373" s="177" t="s">
        <v>46</v>
      </c>
      <c r="C373" s="177"/>
      <c r="D373" s="177"/>
      <c r="E373" s="25"/>
      <c r="F373" s="25"/>
      <c r="G373" s="19"/>
      <c r="H373" s="19"/>
      <c r="I373" s="49"/>
      <c r="J373" s="25"/>
      <c r="K373" s="67"/>
      <c r="L373" s="67"/>
    </row>
    <row r="374" spans="1:12">
      <c r="A374" s="3"/>
      <c r="B374" s="25"/>
      <c r="C374" s="19"/>
      <c r="D374" s="19"/>
      <c r="E374" s="19"/>
      <c r="F374" s="19"/>
      <c r="G374" s="19"/>
      <c r="H374" s="19"/>
      <c r="I374" s="19"/>
      <c r="J374" s="19"/>
      <c r="K374" s="67"/>
      <c r="L374" s="67"/>
    </row>
    <row r="375" spans="1:12" ht="21.75" customHeight="1">
      <c r="A375" s="3" t="s">
        <v>47</v>
      </c>
      <c r="B375" s="182" t="s">
        <v>681</v>
      </c>
      <c r="C375" s="182"/>
      <c r="D375" s="182"/>
      <c r="E375" s="89"/>
      <c r="F375" s="89"/>
      <c r="G375" s="19"/>
      <c r="H375" s="19"/>
      <c r="I375" s="19"/>
      <c r="J375" s="19"/>
      <c r="K375" s="67"/>
      <c r="L375" s="67"/>
    </row>
    <row r="376" spans="1:12">
      <c r="A376" s="3" t="s">
        <v>45</v>
      </c>
      <c r="B376" s="177" t="s">
        <v>46</v>
      </c>
      <c r="C376" s="177"/>
      <c r="D376" s="177"/>
      <c r="E376" s="25"/>
      <c r="F376" s="25"/>
      <c r="G376" s="19"/>
      <c r="H376" s="19"/>
      <c r="I376" s="19"/>
      <c r="J376" s="19"/>
      <c r="K376" s="67"/>
      <c r="L376" s="67"/>
    </row>
    <row r="377" spans="1:12">
      <c r="A377" s="3"/>
      <c r="B377" s="25"/>
      <c r="C377" s="19"/>
      <c r="D377" s="19"/>
      <c r="E377" s="19"/>
      <c r="F377" s="19"/>
      <c r="G377" s="19"/>
      <c r="H377" s="19"/>
      <c r="I377" s="19"/>
      <c r="J377" s="19"/>
      <c r="K377" s="67"/>
      <c r="L377" s="67"/>
    </row>
    <row r="378" spans="1:12">
      <c r="A378" s="3" t="s">
        <v>682</v>
      </c>
      <c r="B378" s="25"/>
      <c r="C378" s="19"/>
      <c r="D378" s="19"/>
      <c r="E378" s="19"/>
      <c r="F378" s="19"/>
      <c r="G378" s="19"/>
      <c r="H378" s="19"/>
      <c r="I378" s="19"/>
      <c r="J378" s="19"/>
      <c r="K378" s="67"/>
      <c r="L378" s="67"/>
    </row>
    <row r="379" spans="1:12">
      <c r="A379" s="22"/>
      <c r="B379" s="25"/>
      <c r="C379" s="19"/>
      <c r="D379" s="19"/>
      <c r="E379" s="19"/>
      <c r="F379" s="19"/>
      <c r="G379" s="19"/>
      <c r="H379" s="19"/>
      <c r="I379" s="19"/>
      <c r="J379" s="19"/>
      <c r="K379" s="67"/>
      <c r="L379" s="67"/>
    </row>
    <row r="380" spans="1:12">
      <c r="K380" s="67"/>
      <c r="L380" s="67"/>
    </row>
    <row r="381" spans="1:12">
      <c r="K381" s="67"/>
      <c r="L381" s="67"/>
    </row>
    <row r="382" spans="1:12">
      <c r="K382" s="67"/>
      <c r="L382" s="67"/>
    </row>
    <row r="383" spans="1:12">
      <c r="K383" s="67"/>
      <c r="L383" s="67"/>
    </row>
    <row r="384" spans="1:12">
      <c r="K384" s="67"/>
      <c r="L384" s="67"/>
    </row>
    <row r="385" spans="11:12">
      <c r="K385" s="67"/>
      <c r="L385" s="67"/>
    </row>
  </sheetData>
  <mergeCells count="370">
    <mergeCell ref="E110:F110"/>
    <mergeCell ref="E111:F111"/>
    <mergeCell ref="C97:G97"/>
    <mergeCell ref="C359:G359"/>
    <mergeCell ref="D355:G355"/>
    <mergeCell ref="D351:G351"/>
    <mergeCell ref="D350:G350"/>
    <mergeCell ref="C358:G358"/>
    <mergeCell ref="C333:G335"/>
    <mergeCell ref="A331:J331"/>
    <mergeCell ref="E132:F132"/>
    <mergeCell ref="C336:G336"/>
    <mergeCell ref="C337:G337"/>
    <mergeCell ref="J92:J94"/>
    <mergeCell ref="I92:I94"/>
    <mergeCell ref="C96:G96"/>
    <mergeCell ref="C92:G94"/>
    <mergeCell ref="C95:G95"/>
    <mergeCell ref="D345:G345"/>
    <mergeCell ref="D346:G346"/>
    <mergeCell ref="D341:G341"/>
    <mergeCell ref="C339:G339"/>
    <mergeCell ref="J333:J335"/>
    <mergeCell ref="E98:F98"/>
    <mergeCell ref="I333:I335"/>
    <mergeCell ref="C330:G330"/>
    <mergeCell ref="C338:G338"/>
    <mergeCell ref="H333:H335"/>
    <mergeCell ref="D367:G367"/>
    <mergeCell ref="D368:G368"/>
    <mergeCell ref="D369:G369"/>
    <mergeCell ref="B373:D373"/>
    <mergeCell ref="B376:D376"/>
    <mergeCell ref="C340:G340"/>
    <mergeCell ref="C353:G353"/>
    <mergeCell ref="C354:G354"/>
    <mergeCell ref="B372:D372"/>
    <mergeCell ref="B375:D375"/>
    <mergeCell ref="D344:G344"/>
    <mergeCell ref="E101:F101"/>
    <mergeCell ref="D360:G360"/>
    <mergeCell ref="D365:G365"/>
    <mergeCell ref="D366:G366"/>
    <mergeCell ref="D362:G362"/>
    <mergeCell ref="D363:G363"/>
    <mergeCell ref="D364:G364"/>
    <mergeCell ref="D361:G361"/>
    <mergeCell ref="C357:G357"/>
    <mergeCell ref="D18:G18"/>
    <mergeCell ref="D19:G19"/>
    <mergeCell ref="D347:G347"/>
    <mergeCell ref="D348:G348"/>
    <mergeCell ref="D349:G349"/>
    <mergeCell ref="B11:B13"/>
    <mergeCell ref="D20:G20"/>
    <mergeCell ref="D22:G22"/>
    <mergeCell ref="D23:G23"/>
    <mergeCell ref="D25:G25"/>
    <mergeCell ref="A9:J9"/>
    <mergeCell ref="A11:A13"/>
    <mergeCell ref="C11:G13"/>
    <mergeCell ref="D21:G21"/>
    <mergeCell ref="A1:I1"/>
    <mergeCell ref="B5:H5"/>
    <mergeCell ref="B6:H6"/>
    <mergeCell ref="B3:D3"/>
    <mergeCell ref="G3:H3"/>
    <mergeCell ref="I11:I13"/>
    <mergeCell ref="J11:J13"/>
    <mergeCell ref="H11:H13"/>
    <mergeCell ref="C14:G14"/>
    <mergeCell ref="D29:G29"/>
    <mergeCell ref="D30:G30"/>
    <mergeCell ref="D31:G31"/>
    <mergeCell ref="D24:G24"/>
    <mergeCell ref="D26:G26"/>
    <mergeCell ref="D27:G27"/>
    <mergeCell ref="D28:G28"/>
    <mergeCell ref="E115:F115"/>
    <mergeCell ref="E116:F116"/>
    <mergeCell ref="E112:F112"/>
    <mergeCell ref="A92:A94"/>
    <mergeCell ref="C15:G15"/>
    <mergeCell ref="C16:G16"/>
    <mergeCell ref="A90:J90"/>
    <mergeCell ref="E99:F99"/>
    <mergeCell ref="D34:G34"/>
    <mergeCell ref="D17:G17"/>
    <mergeCell ref="E123:F123"/>
    <mergeCell ref="E106:F106"/>
    <mergeCell ref="E107:F107"/>
    <mergeCell ref="E108:F108"/>
    <mergeCell ref="E109:F109"/>
    <mergeCell ref="E117:F117"/>
    <mergeCell ref="E118:F118"/>
    <mergeCell ref="E119:F119"/>
    <mergeCell ref="E120:F120"/>
    <mergeCell ref="E114:F114"/>
    <mergeCell ref="E100:F100"/>
    <mergeCell ref="A333:A335"/>
    <mergeCell ref="B333:B335"/>
    <mergeCell ref="H92:H94"/>
    <mergeCell ref="B92:B94"/>
    <mergeCell ref="E102:F102"/>
    <mergeCell ref="E103:F103"/>
    <mergeCell ref="E113:F113"/>
    <mergeCell ref="E104:F104"/>
    <mergeCell ref="E105:F105"/>
    <mergeCell ref="D342:G342"/>
    <mergeCell ref="D343:G343"/>
    <mergeCell ref="E121:F121"/>
    <mergeCell ref="E122:F122"/>
    <mergeCell ref="E142:F142"/>
    <mergeCell ref="E133:F133"/>
    <mergeCell ref="E124:F124"/>
    <mergeCell ref="E125:F125"/>
    <mergeCell ref="E126:F126"/>
    <mergeCell ref="E127:F127"/>
    <mergeCell ref="E140:F140"/>
    <mergeCell ref="E141:F141"/>
    <mergeCell ref="E128:F128"/>
    <mergeCell ref="E129:F129"/>
    <mergeCell ref="E130:F130"/>
    <mergeCell ref="E131:F131"/>
    <mergeCell ref="E150:F150"/>
    <mergeCell ref="E151:F151"/>
    <mergeCell ref="E152:F152"/>
    <mergeCell ref="E143:F143"/>
    <mergeCell ref="E134:F134"/>
    <mergeCell ref="E135:F135"/>
    <mergeCell ref="E136:F136"/>
    <mergeCell ref="E137:F137"/>
    <mergeCell ref="E138:F138"/>
    <mergeCell ref="E139:F139"/>
    <mergeCell ref="E160:F160"/>
    <mergeCell ref="E161:F161"/>
    <mergeCell ref="E162:F162"/>
    <mergeCell ref="E153:F153"/>
    <mergeCell ref="E144:F144"/>
    <mergeCell ref="E145:F145"/>
    <mergeCell ref="E146:F146"/>
    <mergeCell ref="E147:F147"/>
    <mergeCell ref="E148:F148"/>
    <mergeCell ref="E149:F149"/>
    <mergeCell ref="E170:F170"/>
    <mergeCell ref="E171:F171"/>
    <mergeCell ref="E172:F172"/>
    <mergeCell ref="E163:F163"/>
    <mergeCell ref="E154:F154"/>
    <mergeCell ref="E155:F155"/>
    <mergeCell ref="E156:F156"/>
    <mergeCell ref="E157:F157"/>
    <mergeCell ref="E158:F158"/>
    <mergeCell ref="E159:F159"/>
    <mergeCell ref="E180:F180"/>
    <mergeCell ref="E181:F181"/>
    <mergeCell ref="E182:F182"/>
    <mergeCell ref="E173:F173"/>
    <mergeCell ref="E164:F164"/>
    <mergeCell ref="E165:F165"/>
    <mergeCell ref="E166:F166"/>
    <mergeCell ref="E167:F167"/>
    <mergeCell ref="E168:F168"/>
    <mergeCell ref="E169:F169"/>
    <mergeCell ref="E190:F190"/>
    <mergeCell ref="E191:F191"/>
    <mergeCell ref="E192:F192"/>
    <mergeCell ref="E183:F183"/>
    <mergeCell ref="E174:F174"/>
    <mergeCell ref="E175:F175"/>
    <mergeCell ref="E176:F176"/>
    <mergeCell ref="E177:F177"/>
    <mergeCell ref="E178:F178"/>
    <mergeCell ref="E179:F179"/>
    <mergeCell ref="E200:F200"/>
    <mergeCell ref="E201:F201"/>
    <mergeCell ref="E202:F202"/>
    <mergeCell ref="E193:F193"/>
    <mergeCell ref="E184:F184"/>
    <mergeCell ref="E185:F185"/>
    <mergeCell ref="E186:F186"/>
    <mergeCell ref="E187:F187"/>
    <mergeCell ref="E188:F188"/>
    <mergeCell ref="E189:F189"/>
    <mergeCell ref="E210:F210"/>
    <mergeCell ref="E211:F211"/>
    <mergeCell ref="E212:F212"/>
    <mergeCell ref="E203:F203"/>
    <mergeCell ref="E194:F194"/>
    <mergeCell ref="E195:F195"/>
    <mergeCell ref="E196:F196"/>
    <mergeCell ref="E197:F197"/>
    <mergeCell ref="E198:F198"/>
    <mergeCell ref="E199:F199"/>
    <mergeCell ref="E220:F220"/>
    <mergeCell ref="E221:F221"/>
    <mergeCell ref="E222:F222"/>
    <mergeCell ref="E213:F213"/>
    <mergeCell ref="E204:F204"/>
    <mergeCell ref="E205:F205"/>
    <mergeCell ref="E206:F206"/>
    <mergeCell ref="E207:F207"/>
    <mergeCell ref="E208:F208"/>
    <mergeCell ref="E209:F209"/>
    <mergeCell ref="E230:F230"/>
    <mergeCell ref="E231:F231"/>
    <mergeCell ref="E232:F232"/>
    <mergeCell ref="E223:F223"/>
    <mergeCell ref="E214:F214"/>
    <mergeCell ref="E215:F215"/>
    <mergeCell ref="E216:F216"/>
    <mergeCell ref="E217:F217"/>
    <mergeCell ref="E218:F218"/>
    <mergeCell ref="E219:F219"/>
    <mergeCell ref="E240:F240"/>
    <mergeCell ref="E241:F241"/>
    <mergeCell ref="E242:F242"/>
    <mergeCell ref="E233:F233"/>
    <mergeCell ref="E224:F224"/>
    <mergeCell ref="E225:F225"/>
    <mergeCell ref="E226:F226"/>
    <mergeCell ref="E227:F227"/>
    <mergeCell ref="E228:F228"/>
    <mergeCell ref="E229:F229"/>
    <mergeCell ref="E250:F250"/>
    <mergeCell ref="E251:F251"/>
    <mergeCell ref="E252:F252"/>
    <mergeCell ref="E243:F243"/>
    <mergeCell ref="E234:F234"/>
    <mergeCell ref="E235:F235"/>
    <mergeCell ref="E236:F236"/>
    <mergeCell ref="E237:F237"/>
    <mergeCell ref="E238:F238"/>
    <mergeCell ref="E239:F239"/>
    <mergeCell ref="E260:F260"/>
    <mergeCell ref="E261:F261"/>
    <mergeCell ref="E262:F262"/>
    <mergeCell ref="E253:F253"/>
    <mergeCell ref="E244:F244"/>
    <mergeCell ref="E245:F245"/>
    <mergeCell ref="E246:F246"/>
    <mergeCell ref="E247:F247"/>
    <mergeCell ref="E248:F248"/>
    <mergeCell ref="E249:F249"/>
    <mergeCell ref="E270:F270"/>
    <mergeCell ref="E271:F271"/>
    <mergeCell ref="E272:F272"/>
    <mergeCell ref="E263:F263"/>
    <mergeCell ref="E254:F254"/>
    <mergeCell ref="E255:F255"/>
    <mergeCell ref="E256:F256"/>
    <mergeCell ref="E257:F257"/>
    <mergeCell ref="E258:F258"/>
    <mergeCell ref="E259:F259"/>
    <mergeCell ref="E280:F280"/>
    <mergeCell ref="E281:F281"/>
    <mergeCell ref="E282:F282"/>
    <mergeCell ref="E273:F273"/>
    <mergeCell ref="E264:F264"/>
    <mergeCell ref="E265:F265"/>
    <mergeCell ref="E266:F266"/>
    <mergeCell ref="E267:F267"/>
    <mergeCell ref="E268:F268"/>
    <mergeCell ref="E269:F269"/>
    <mergeCell ref="E299:F299"/>
    <mergeCell ref="E302:F302"/>
    <mergeCell ref="E292:F292"/>
    <mergeCell ref="E283:F283"/>
    <mergeCell ref="E274:F274"/>
    <mergeCell ref="E275:F275"/>
    <mergeCell ref="E276:F276"/>
    <mergeCell ref="E277:F277"/>
    <mergeCell ref="E278:F278"/>
    <mergeCell ref="E279:F279"/>
    <mergeCell ref="E325:F325"/>
    <mergeCell ref="E326:F326"/>
    <mergeCell ref="E293:F293"/>
    <mergeCell ref="E284:F284"/>
    <mergeCell ref="E285:F285"/>
    <mergeCell ref="E286:F286"/>
    <mergeCell ref="E287:F287"/>
    <mergeCell ref="E288:F288"/>
    <mergeCell ref="E289:F289"/>
    <mergeCell ref="E303:F303"/>
    <mergeCell ref="E322:F322"/>
    <mergeCell ref="E323:F323"/>
    <mergeCell ref="E327:F327"/>
    <mergeCell ref="E319:F319"/>
    <mergeCell ref="E314:F314"/>
    <mergeCell ref="E315:F315"/>
    <mergeCell ref="E316:F316"/>
    <mergeCell ref="E317:F317"/>
    <mergeCell ref="E318:F318"/>
    <mergeCell ref="E324:F324"/>
    <mergeCell ref="D37:G37"/>
    <mergeCell ref="D38:G38"/>
    <mergeCell ref="D46:G46"/>
    <mergeCell ref="D47:G47"/>
    <mergeCell ref="E320:F320"/>
    <mergeCell ref="E321:F321"/>
    <mergeCell ref="E294:F294"/>
    <mergeCell ref="E295:F295"/>
    <mergeCell ref="E296:F296"/>
    <mergeCell ref="E297:F297"/>
    <mergeCell ref="E313:F313"/>
    <mergeCell ref="E300:F300"/>
    <mergeCell ref="E301:F301"/>
    <mergeCell ref="E309:F309"/>
    <mergeCell ref="E310:F310"/>
    <mergeCell ref="E311:F311"/>
    <mergeCell ref="E312:F312"/>
    <mergeCell ref="E304:F304"/>
    <mergeCell ref="E305:F305"/>
    <mergeCell ref="D54:G54"/>
    <mergeCell ref="D57:G57"/>
    <mergeCell ref="D68:G68"/>
    <mergeCell ref="D59:G59"/>
    <mergeCell ref="E306:F306"/>
    <mergeCell ref="E307:F307"/>
    <mergeCell ref="E290:F290"/>
    <mergeCell ref="E291:F291"/>
    <mergeCell ref="D58:G58"/>
    <mergeCell ref="E298:F298"/>
    <mergeCell ref="D42:G42"/>
    <mergeCell ref="D43:G43"/>
    <mergeCell ref="D44:G44"/>
    <mergeCell ref="D45:G45"/>
    <mergeCell ref="E308:F308"/>
    <mergeCell ref="D49:G49"/>
    <mergeCell ref="D50:G50"/>
    <mergeCell ref="D51:G51"/>
    <mergeCell ref="D52:G52"/>
    <mergeCell ref="D53:G53"/>
    <mergeCell ref="D35:G35"/>
    <mergeCell ref="D36:G36"/>
    <mergeCell ref="D55:G55"/>
    <mergeCell ref="D56:G56"/>
    <mergeCell ref="D32:G32"/>
    <mergeCell ref="D33:G33"/>
    <mergeCell ref="D48:G48"/>
    <mergeCell ref="D39:G39"/>
    <mergeCell ref="D40:G40"/>
    <mergeCell ref="D41:G41"/>
    <mergeCell ref="D64:G64"/>
    <mergeCell ref="D65:G65"/>
    <mergeCell ref="D66:G66"/>
    <mergeCell ref="D67:G67"/>
    <mergeCell ref="D60:G60"/>
    <mergeCell ref="D61:G61"/>
    <mergeCell ref="D62:G62"/>
    <mergeCell ref="D63:G63"/>
    <mergeCell ref="D87:G87"/>
    <mergeCell ref="D78:G78"/>
    <mergeCell ref="D84:G84"/>
    <mergeCell ref="D73:G73"/>
    <mergeCell ref="D74:G74"/>
    <mergeCell ref="D83:G83"/>
    <mergeCell ref="D79:G79"/>
    <mergeCell ref="D80:G80"/>
    <mergeCell ref="D81:G81"/>
    <mergeCell ref="D82:G82"/>
    <mergeCell ref="D69:G69"/>
    <mergeCell ref="D70:G70"/>
    <mergeCell ref="D71:G71"/>
    <mergeCell ref="D72:G72"/>
    <mergeCell ref="D85:G85"/>
    <mergeCell ref="D86:G86"/>
    <mergeCell ref="D75:G75"/>
    <mergeCell ref="D76:G76"/>
    <mergeCell ref="D77:G77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buh_3</cp:lastModifiedBy>
  <cp:lastPrinted>2017-06-06T11:34:00Z</cp:lastPrinted>
  <dcterms:created xsi:type="dcterms:W3CDTF">2009-02-13T09:10:05Z</dcterms:created>
  <dcterms:modified xsi:type="dcterms:W3CDTF">2017-06-06T11:55:34Z</dcterms:modified>
</cp:coreProperties>
</file>