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05" windowWidth="15480" windowHeight="8040"/>
  </bookViews>
  <sheets>
    <sheet name="ТРАФАРЕТ" sheetId="1" r:id="rId1"/>
  </sheets>
  <calcPr calcId="114210" fullPrecision="0"/>
</workbook>
</file>

<file path=xl/calcChain.xml><?xml version="1.0" encoding="utf-8"?>
<calcChain xmlns="http://schemas.openxmlformats.org/spreadsheetml/2006/main">
  <c r="L36" i="1"/>
  <c r="K36"/>
  <c r="J36"/>
  <c r="L35"/>
  <c r="K35"/>
  <c r="J35"/>
  <c r="L34"/>
  <c r="K34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76"/>
  <c r="K76"/>
  <c r="J76"/>
  <c r="L75"/>
  <c r="K75"/>
  <c r="J75"/>
  <c r="L74"/>
  <c r="K74"/>
  <c r="J74"/>
  <c r="L73"/>
  <c r="K73"/>
  <c r="J73"/>
  <c r="L72"/>
  <c r="K72"/>
  <c r="J72"/>
  <c r="L71"/>
  <c r="K71"/>
  <c r="J71"/>
  <c r="L70"/>
  <c r="K70"/>
  <c r="J70"/>
  <c r="L69"/>
  <c r="K69"/>
  <c r="J69"/>
  <c r="L68"/>
  <c r="K68"/>
  <c r="J68"/>
  <c r="L67"/>
  <c r="K67"/>
  <c r="J67"/>
  <c r="L66"/>
  <c r="K66"/>
  <c r="J66"/>
  <c r="L65"/>
  <c r="K65"/>
  <c r="J65"/>
  <c r="L64"/>
  <c r="K64"/>
  <c r="J64"/>
  <c r="L63"/>
  <c r="K63"/>
  <c r="J63"/>
  <c r="L62"/>
  <c r="K62"/>
  <c r="J62"/>
  <c r="L61"/>
  <c r="K61"/>
  <c r="J61"/>
  <c r="L60"/>
  <c r="K60"/>
  <c r="J60"/>
  <c r="L59"/>
  <c r="K59"/>
  <c r="J59"/>
  <c r="L58"/>
  <c r="K58"/>
  <c r="J58"/>
  <c r="L57"/>
  <c r="K57"/>
  <c r="J57"/>
  <c r="L56"/>
  <c r="K56"/>
  <c r="J56"/>
  <c r="L55"/>
  <c r="K55"/>
  <c r="J55"/>
  <c r="L54"/>
  <c r="K54"/>
  <c r="J54"/>
  <c r="L53"/>
  <c r="K53"/>
  <c r="J53"/>
  <c r="L52"/>
  <c r="K52"/>
  <c r="J52"/>
  <c r="L51"/>
  <c r="K51"/>
  <c r="J51"/>
  <c r="L50"/>
  <c r="K50"/>
  <c r="J50"/>
  <c r="L49"/>
  <c r="K49"/>
  <c r="J49"/>
  <c r="L48"/>
  <c r="K48"/>
  <c r="J48"/>
  <c r="L47"/>
  <c r="K47"/>
  <c r="J47"/>
  <c r="L93"/>
  <c r="K93"/>
  <c r="J93"/>
  <c r="L92"/>
  <c r="K92"/>
  <c r="J92"/>
  <c r="L91"/>
  <c r="K91"/>
  <c r="J91"/>
  <c r="L102"/>
  <c r="K102"/>
  <c r="L103"/>
  <c r="K103"/>
  <c r="I79"/>
  <c r="H87"/>
  <c r="H79"/>
  <c r="I87"/>
  <c r="K97"/>
  <c r="J99"/>
  <c r="J87"/>
  <c r="J100"/>
  <c r="J101"/>
</calcChain>
</file>

<file path=xl/sharedStrings.xml><?xml version="1.0" encoding="utf-8"?>
<sst xmlns="http://schemas.openxmlformats.org/spreadsheetml/2006/main" count="390" uniqueCount="181">
  <si>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</si>
  <si>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</si>
  <si>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</si>
  <si>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</si>
  <si>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</si>
  <si>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</si>
  <si>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</si>
  <si>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</si>
  <si>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</si>
  <si>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</si>
  <si>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</si>
  <si>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</si>
  <si>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</si>
  <si>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</si>
  <si>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</si>
  <si>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</si>
  <si>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</si>
  <si>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</si>
  <si>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</si>
  <si>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</si>
  <si>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</si>
  <si>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</si>
  <si>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</si>
  <si>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</si>
  <si>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</si>
  <si>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</si>
  <si>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</si>
  <si>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</si>
  <si>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</si>
  <si>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</si>
  <si>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</si>
  <si>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</si>
  <si>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</si>
  <si>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</si>
  <si>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</si>
  <si>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</si>
  <si>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</si>
  <si>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</si>
  <si>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</si>
  <si>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</si>
  <si>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</si>
  <si>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</si>
  <si>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</si>
  <si>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</si>
  <si>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</si>
  <si>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</si>
  <si>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</si>
  <si>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 xml:space="preserve">Главный бухгалтер ____________________ 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</si>
  <si>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</si>
  <si>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</si>
  <si>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</si>
  <si>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</si>
  <si>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</si>
  <si>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</si>
  <si>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</si>
  <si>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 xml:space="preserve">        по ОКТМО</t>
  </si>
  <si>
    <t>Периодичность:  месячная, квартальная, годовая</t>
  </si>
  <si>
    <t>Бюджет Пестовского городского поселения</t>
  </si>
  <si>
    <t>01 марта 2017 г.</t>
  </si>
  <si>
    <t>04035165</t>
  </si>
  <si>
    <t>492</t>
  </si>
  <si>
    <t>5313000858</t>
  </si>
  <si>
    <t>МЕСЯЦ</t>
  </si>
  <si>
    <t>3</t>
  </si>
  <si>
    <t>01.03.2017</t>
  </si>
  <si>
    <t>49632101</t>
  </si>
  <si>
    <t>Уменьшение прочих остатков денежных средств бюджетов городских поселений</t>
  </si>
  <si>
    <t>01050201130000610</t>
  </si>
  <si>
    <t>100</t>
  </si>
  <si>
    <t>01050201130000510</t>
  </si>
  <si>
    <t>Увеличение прочих остатков денежных средств бюджетов городских поселений</t>
  </si>
  <si>
    <t>01020000130000710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</si>
  <si>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</si>
  <si>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</si>
  <si>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01020000130000810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</si>
  <si>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</si>
  <si>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</si>
  <si>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Иные межбюджетные трансферты</t>
  </si>
  <si>
    <t>0106</t>
  </si>
  <si>
    <t>540</t>
  </si>
  <si>
    <t>9900029000</t>
  </si>
  <si>
    <t>334</t>
  </si>
  <si>
    <t>870</t>
  </si>
  <si>
    <t>9900023200</t>
  </si>
  <si>
    <t>0111</t>
  </si>
  <si>
    <t>Резервные средства</t>
  </si>
  <si>
    <t>Прочая закупка товаров, работ и услуг для обеспечения государственных (муниципальных) нужд</t>
  </si>
  <si>
    <t>0113</t>
  </si>
  <si>
    <t>244</t>
  </si>
  <si>
    <t>9900023400</t>
  </si>
  <si>
    <t>9900024700</t>
  </si>
  <si>
    <t>9900028600</t>
  </si>
  <si>
    <t>243</t>
  </si>
  <si>
    <t>0310</t>
  </si>
  <si>
    <t>Закупка товаров, работ, услуг в целях капитального ремонта государственного (муниципального) имущества</t>
  </si>
  <si>
    <t>2200024200</t>
  </si>
  <si>
    <t>1400026800</t>
  </si>
  <si>
    <t>0409</t>
  </si>
  <si>
    <t>1500023900</t>
  </si>
  <si>
    <t>1500071520</t>
  </si>
  <si>
    <t>15000S1520</t>
  </si>
  <si>
    <t>0412</t>
  </si>
  <si>
    <t>9900023700</t>
  </si>
  <si>
    <t>1700024400</t>
  </si>
  <si>
    <t>0501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</si>
  <si>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</si>
  <si>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</si>
  <si>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9900024500</t>
  </si>
  <si>
    <t>9900028000</t>
  </si>
  <si>
    <t>9900028100</t>
  </si>
  <si>
    <t>0502</t>
  </si>
  <si>
    <t>9900024350</t>
  </si>
  <si>
    <t>9900024600</t>
  </si>
  <si>
    <t>1610025000</t>
  </si>
  <si>
    <t>0503</t>
  </si>
  <si>
    <t>1610025100</t>
  </si>
  <si>
    <t>1620025400</t>
  </si>
  <si>
    <t>1630025200</t>
  </si>
  <si>
    <t>1640025300</t>
  </si>
  <si>
    <t>9900025500</t>
  </si>
  <si>
    <t>0707</t>
  </si>
  <si>
    <t>9900025600</t>
  </si>
  <si>
    <t>0801</t>
  </si>
  <si>
    <t>9900061100</t>
  </si>
  <si>
    <t>1001</t>
  </si>
  <si>
    <t>312</t>
  </si>
  <si>
    <t>Иные пенсии, социальные доплаты к пенсиям</t>
  </si>
  <si>
    <t>1101</t>
  </si>
  <si>
    <t>9900025700</t>
  </si>
  <si>
    <t>730</t>
  </si>
  <si>
    <t>9900023300</t>
  </si>
  <si>
    <t>1301</t>
  </si>
  <si>
    <t>Обслуживание муниципального долга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</si>
  <si>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</si>
  <si>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</si>
  <si>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</si>
  <si>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</si>
  <si>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</si>
  <si>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</si>
  <si>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</si>
  <si>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</si>
  <si>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</si>
  <si>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</si>
  <si>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</si>
  <si>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</si>
  <si>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</si>
  <si>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</si>
  <si>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</si>
  <si>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Единый сельскохозяйственный налог</t>
  </si>
  <si>
    <t>10503010010000110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</si>
  <si>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</si>
  <si>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</si>
  <si>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</si>
  <si>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</si>
  <si>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</si>
  <si>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</si>
  <si>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10807175010000110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</si>
  <si>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</si>
  <si>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</si>
  <si>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</si>
  <si>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составляющего казну городских поселений (за исключением земельных участков)</t>
  </si>
  <si>
    <t>11105075130000120</t>
  </si>
  <si>
    <t>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</si>
  <si>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t>
  </si>
  <si>
    <t>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</si>
  <si>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</si>
  <si>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20805000130000180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</si>
  <si>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</si>
  <si>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20229999130000151</t>
  </si>
  <si>
    <t>Прочие субсидии бюджетам городских поселений</t>
  </si>
  <si>
    <t>Прочие межбюджетные трансферты, передаваемые бюджетам городских поселений</t>
  </si>
  <si>
    <t>20249999130000151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</si>
  <si>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</si>
  <si>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</si>
  <si>
    <t>Председатель Комитета финансов ____________________</t>
  </si>
  <si>
    <t>И.Ю. Лазарец</t>
  </si>
  <si>
    <t xml:space="preserve">Ведущий служащий </t>
  </si>
  <si>
    <t>Виноградова Н.Н.</t>
  </si>
  <si>
    <t>Зорина В.Н.</t>
  </si>
  <si>
    <t>"01"  марта  2017  г.</t>
  </si>
  <si>
    <t>Комитет финансов Адмиистрации Пестовского муниципального района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</si>
</sst>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8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4" fontId="2" fillId="20" borderId="47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3" fillId="0" borderId="15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8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" fontId="2" fillId="21" borderId="47" xfId="0" applyNumberFormat="1" applyFont="1" applyFill="1" applyBorder="1" applyAlignment="1">
      <alignment horizontal="righ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51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51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4" xfId="0" applyNumberFormat="1" applyFont="1" applyFill="1" applyBorder="1" applyAlignment="1">
      <alignment horizontal="center"/>
    </xf>
    <xf numFmtId="49" fontId="2" fillId="18" borderId="65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60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60" xfId="0" applyNumberFormat="1" applyFont="1" applyFill="1" applyBorder="1" applyAlignment="1">
      <alignment horizontal="center" wrapText="1"/>
    </xf>
    <xf numFmtId="49" fontId="2" fillId="18" borderId="61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20" borderId="51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center" wrapText="1"/>
    </xf>
    <xf numFmtId="49" fontId="2" fillId="18" borderId="51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0" borderId="59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 wrapText="1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19"/>
  <sheetViews>
    <sheetView tabSelected="1" topLeftCell="A84" workbookViewId="0">
      <selection activeCell="A17" sqref="A17"/>
    </sheetView>
  </sheetViews>
  <sheetFormatPr defaultRowHeight="12.75"/>
  <cols>
    <col min="1" max="1" width="41.5703125" customWidth="1"/>
    <col min="2" max="3" width="4.5703125" customWidth="1"/>
    <col min="4" max="4" width="6.28515625" customWidth="1"/>
    <col min="5" max="5" width="9.42578125" customWidth="1"/>
    <col min="6" max="6" width="1.5703125" hidden="1" customWidth="1"/>
    <col min="7" max="7" width="5.140625" customWidth="1"/>
    <col min="8" max="8" width="11.42578125" customWidth="1"/>
    <col min="9" max="9" width="10.85546875" customWidth="1"/>
    <col min="10" max="10" width="11.28515625" customWidth="1"/>
    <col min="11" max="11" width="24.28515625" hidden="1" customWidth="1"/>
    <col min="12" max="12" width="34.7109375" hidden="1" customWidth="1"/>
  </cols>
  <sheetData>
    <row r="1" spans="1:12" ht="15.75" thickBot="1">
      <c r="A1" s="176" t="s">
        <v>35</v>
      </c>
      <c r="B1" s="176"/>
      <c r="C1" s="176"/>
      <c r="D1" s="176"/>
      <c r="E1" s="176"/>
      <c r="F1" s="176"/>
      <c r="G1" s="176"/>
      <c r="H1" s="176"/>
      <c r="I1" s="177"/>
      <c r="J1" s="1" t="s">
        <v>3</v>
      </c>
      <c r="K1" s="21" t="s">
        <v>60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4" t="s">
        <v>19</v>
      </c>
      <c r="K2" s="21" t="s">
        <v>63</v>
      </c>
      <c r="L2" s="4"/>
    </row>
    <row r="3" spans="1:12">
      <c r="A3" s="31" t="s">
        <v>49</v>
      </c>
      <c r="B3" s="180" t="s">
        <v>58</v>
      </c>
      <c r="C3" s="180"/>
      <c r="D3" s="180"/>
      <c r="E3" s="21"/>
      <c r="F3" s="21"/>
      <c r="G3" s="181"/>
      <c r="H3" s="181"/>
      <c r="I3" s="31" t="s">
        <v>22</v>
      </c>
      <c r="J3" s="116">
        <v>42795</v>
      </c>
      <c r="K3" s="21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2" t="s">
        <v>21</v>
      </c>
      <c r="J4" s="85" t="s">
        <v>59</v>
      </c>
      <c r="K4" s="21" t="s">
        <v>64</v>
      </c>
      <c r="L4" s="4"/>
    </row>
    <row r="5" spans="1:12" ht="27.75" customHeight="1">
      <c r="A5" s="3" t="s">
        <v>36</v>
      </c>
      <c r="B5" s="178" t="s">
        <v>180</v>
      </c>
      <c r="C5" s="178"/>
      <c r="D5" s="178"/>
      <c r="E5" s="178"/>
      <c r="F5" s="178"/>
      <c r="G5" s="178"/>
      <c r="H5" s="178"/>
      <c r="I5" s="32" t="s">
        <v>30</v>
      </c>
      <c r="J5" s="86" t="s">
        <v>60</v>
      </c>
      <c r="K5" s="21"/>
      <c r="L5" s="4"/>
    </row>
    <row r="6" spans="1:12">
      <c r="A6" s="3" t="s">
        <v>37</v>
      </c>
      <c r="B6" s="179" t="s">
        <v>57</v>
      </c>
      <c r="C6" s="179"/>
      <c r="D6" s="179"/>
      <c r="E6" s="179"/>
      <c r="F6" s="179"/>
      <c r="G6" s="179"/>
      <c r="H6" s="179"/>
      <c r="I6" s="32" t="s">
        <v>55</v>
      </c>
      <c r="J6" s="86" t="s">
        <v>65</v>
      </c>
      <c r="K6" s="21" t="s">
        <v>63</v>
      </c>
      <c r="L6" s="4"/>
    </row>
    <row r="7" spans="1:12">
      <c r="A7" s="7" t="s">
        <v>56</v>
      </c>
      <c r="B7" s="3"/>
      <c r="C7" s="3"/>
      <c r="D7" s="3"/>
      <c r="E7" s="3"/>
      <c r="F7" s="3"/>
      <c r="G7" s="3"/>
      <c r="H7" s="6"/>
      <c r="I7" s="32"/>
      <c r="J7" s="86"/>
      <c r="K7" s="21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7" t="s">
        <v>0</v>
      </c>
      <c r="K8" s="21" t="s">
        <v>61</v>
      </c>
    </row>
    <row r="9" spans="1:12" ht="15">
      <c r="A9" s="147" t="s">
        <v>29</v>
      </c>
      <c r="B9" s="147"/>
      <c r="C9" s="147"/>
      <c r="D9" s="147"/>
      <c r="E9" s="147"/>
      <c r="F9" s="147"/>
      <c r="G9" s="147"/>
      <c r="H9" s="147"/>
      <c r="I9" s="147"/>
      <c r="J9" s="147"/>
      <c r="K9" s="114" t="s">
        <v>62</v>
      </c>
    </row>
    <row r="10" spans="1:12" ht="12.75" customHeight="1">
      <c r="A10" s="141" t="s">
        <v>38</v>
      </c>
      <c r="B10" s="141" t="s">
        <v>39</v>
      </c>
      <c r="C10" s="148" t="s">
        <v>40</v>
      </c>
      <c r="D10" s="149"/>
      <c r="E10" s="149"/>
      <c r="F10" s="149"/>
      <c r="G10" s="150"/>
      <c r="H10" s="141" t="s">
        <v>41</v>
      </c>
      <c r="I10" s="141" t="s">
        <v>23</v>
      </c>
      <c r="J10" s="141" t="s">
        <v>42</v>
      </c>
      <c r="K10" s="102"/>
    </row>
    <row r="11" spans="1:12">
      <c r="A11" s="142"/>
      <c r="B11" s="142"/>
      <c r="C11" s="151"/>
      <c r="D11" s="152"/>
      <c r="E11" s="152"/>
      <c r="F11" s="152"/>
      <c r="G11" s="153"/>
      <c r="H11" s="142"/>
      <c r="I11" s="142"/>
      <c r="J11" s="142"/>
      <c r="K11" s="102"/>
    </row>
    <row r="12" spans="1:12">
      <c r="A12" s="143"/>
      <c r="B12" s="143"/>
      <c r="C12" s="154"/>
      <c r="D12" s="155"/>
      <c r="E12" s="155"/>
      <c r="F12" s="155"/>
      <c r="G12" s="156"/>
      <c r="H12" s="143"/>
      <c r="I12" s="143"/>
      <c r="J12" s="143"/>
      <c r="K12" s="102"/>
    </row>
    <row r="13" spans="1:12" ht="13.5" thickBot="1">
      <c r="A13" s="68">
        <v>1</v>
      </c>
      <c r="B13" s="11">
        <v>2</v>
      </c>
      <c r="C13" s="132">
        <v>3</v>
      </c>
      <c r="D13" s="133"/>
      <c r="E13" s="133"/>
      <c r="F13" s="133"/>
      <c r="G13" s="134"/>
      <c r="H13" s="12" t="s">
        <v>2</v>
      </c>
      <c r="I13" s="12" t="s">
        <v>25</v>
      </c>
      <c r="J13" s="12" t="s">
        <v>26</v>
      </c>
      <c r="K13" s="103"/>
    </row>
    <row r="14" spans="1:12">
      <c r="A14" s="69" t="s">
        <v>28</v>
      </c>
      <c r="B14" s="37" t="s">
        <v>6</v>
      </c>
      <c r="C14" s="129" t="s">
        <v>17</v>
      </c>
      <c r="D14" s="130"/>
      <c r="E14" s="130"/>
      <c r="F14" s="130"/>
      <c r="G14" s="131"/>
      <c r="H14" s="51">
        <v>48510200</v>
      </c>
      <c r="I14" s="51">
        <v>-1232891.6200000001</v>
      </c>
      <c r="J14" s="97">
        <v>49743091.619999997</v>
      </c>
    </row>
    <row r="15" spans="1:12">
      <c r="A15" s="70" t="s">
        <v>4</v>
      </c>
      <c r="B15" s="49"/>
      <c r="C15" s="135"/>
      <c r="D15" s="136"/>
      <c r="E15" s="136"/>
      <c r="F15" s="136"/>
      <c r="G15" s="137"/>
      <c r="H15" s="55"/>
      <c r="I15" s="56"/>
      <c r="J15" s="57"/>
    </row>
    <row r="16" spans="1:12" s="83" customFormat="1" ht="67.5">
      <c r="A16" s="78" t="s">
        <v>133</v>
      </c>
      <c r="B16" s="77" t="s">
        <v>6</v>
      </c>
      <c r="C16" s="110" t="s">
        <v>68</v>
      </c>
      <c r="D16" s="125" t="s">
        <v>134</v>
      </c>
      <c r="E16" s="127"/>
      <c r="F16" s="127"/>
      <c r="G16" s="128"/>
      <c r="H16" s="79">
        <v>2220000</v>
      </c>
      <c r="I16" s="80">
        <v>138101.31</v>
      </c>
      <c r="J16" s="81">
        <f t="shared" ref="J16:J36" si="0">MAX(H16-I16,0)</f>
        <v>2081898.69</v>
      </c>
      <c r="K16" s="108" t="str">
        <f t="shared" ref="K16:K36" si="1">C16 &amp; D16 &amp; G16</f>
        <v>10010302230010000110</v>
      </c>
      <c r="L16" s="82" t="str">
        <f t="shared" ref="L16:L36" si="2">C16 &amp; D16 &amp; G16</f>
        <v>10010302230010000110</v>
      </c>
    </row>
    <row r="17" spans="1:12" s="83" customFormat="1" ht="69.75" customHeight="1">
      <c r="A17" s="78" t="s">
        <v>135</v>
      </c>
      <c r="B17" s="77" t="s">
        <v>6</v>
      </c>
      <c r="C17" s="110" t="s">
        <v>68</v>
      </c>
      <c r="D17" s="125" t="s">
        <v>136</v>
      </c>
      <c r="E17" s="127"/>
      <c r="F17" s="127"/>
      <c r="G17" s="128"/>
      <c r="H17" s="79">
        <v>40000</v>
      </c>
      <c r="I17" s="80">
        <v>1448.37</v>
      </c>
      <c r="J17" s="81">
        <f t="shared" si="0"/>
        <v>38551.629999999997</v>
      </c>
      <c r="K17" s="108" t="str">
        <f t="shared" si="1"/>
        <v>10010302240010000110</v>
      </c>
      <c r="L17" s="82" t="str">
        <f t="shared" si="2"/>
        <v>10010302240010000110</v>
      </c>
    </row>
    <row r="18" spans="1:12" s="83" customFormat="1" ht="67.5">
      <c r="A18" s="78" t="s">
        <v>137</v>
      </c>
      <c r="B18" s="77" t="s">
        <v>6</v>
      </c>
      <c r="C18" s="110" t="s">
        <v>68</v>
      </c>
      <c r="D18" s="125" t="s">
        <v>138</v>
      </c>
      <c r="E18" s="127"/>
      <c r="F18" s="127"/>
      <c r="G18" s="128"/>
      <c r="H18" s="79">
        <v>3700000</v>
      </c>
      <c r="I18" s="80">
        <v>271174.71000000002</v>
      </c>
      <c r="J18" s="81">
        <f t="shared" si="0"/>
        <v>3428825.29</v>
      </c>
      <c r="K18" s="108" t="str">
        <f t="shared" si="1"/>
        <v>10010302250010000110</v>
      </c>
      <c r="L18" s="82" t="str">
        <f t="shared" si="2"/>
        <v>10010302250010000110</v>
      </c>
    </row>
    <row r="19" spans="1:12" s="83" customFormat="1" ht="67.5">
      <c r="A19" s="78" t="s">
        <v>139</v>
      </c>
      <c r="B19" s="77" t="s">
        <v>6</v>
      </c>
      <c r="C19" s="110" t="s">
        <v>68</v>
      </c>
      <c r="D19" s="125" t="s">
        <v>140</v>
      </c>
      <c r="E19" s="127"/>
      <c r="F19" s="127"/>
      <c r="G19" s="128"/>
      <c r="H19" s="79">
        <v>60000</v>
      </c>
      <c r="I19" s="80">
        <v>-21512.78</v>
      </c>
      <c r="J19" s="81">
        <f t="shared" si="0"/>
        <v>81512.78</v>
      </c>
      <c r="K19" s="108" t="str">
        <f t="shared" si="1"/>
        <v>10010302260010000110</v>
      </c>
      <c r="L19" s="82" t="str">
        <f t="shared" si="2"/>
        <v>10010302260010000110</v>
      </c>
    </row>
    <row r="20" spans="1:12" s="83" customFormat="1" ht="67.5">
      <c r="A20" s="78" t="s">
        <v>141</v>
      </c>
      <c r="B20" s="77" t="s">
        <v>6</v>
      </c>
      <c r="C20" s="110" t="s">
        <v>142</v>
      </c>
      <c r="D20" s="125" t="s">
        <v>143</v>
      </c>
      <c r="E20" s="127"/>
      <c r="F20" s="127"/>
      <c r="G20" s="128"/>
      <c r="H20" s="79">
        <v>13014200</v>
      </c>
      <c r="I20" s="80">
        <v>1405193.34</v>
      </c>
      <c r="J20" s="81">
        <f t="shared" si="0"/>
        <v>11609006.66</v>
      </c>
      <c r="K20" s="108" t="str">
        <f t="shared" si="1"/>
        <v>18210102010010000110</v>
      </c>
      <c r="L20" s="82" t="str">
        <f t="shared" si="2"/>
        <v>18210102010010000110</v>
      </c>
    </row>
    <row r="21" spans="1:12" s="83" customFormat="1" ht="101.25">
      <c r="A21" s="78" t="s">
        <v>144</v>
      </c>
      <c r="B21" s="77" t="s">
        <v>6</v>
      </c>
      <c r="C21" s="110" t="s">
        <v>142</v>
      </c>
      <c r="D21" s="125" t="s">
        <v>145</v>
      </c>
      <c r="E21" s="127"/>
      <c r="F21" s="127"/>
      <c r="G21" s="128"/>
      <c r="H21" s="79">
        <v>93000</v>
      </c>
      <c r="I21" s="80">
        <v>7256.59</v>
      </c>
      <c r="J21" s="81">
        <f t="shared" si="0"/>
        <v>85743.41</v>
      </c>
      <c r="K21" s="108" t="str">
        <f t="shared" si="1"/>
        <v>18210102020010000110</v>
      </c>
      <c r="L21" s="82" t="str">
        <f t="shared" si="2"/>
        <v>18210102020010000110</v>
      </c>
    </row>
    <row r="22" spans="1:12" s="83" customFormat="1" ht="45">
      <c r="A22" s="78" t="s">
        <v>146</v>
      </c>
      <c r="B22" s="77" t="s">
        <v>6</v>
      </c>
      <c r="C22" s="110" t="s">
        <v>142</v>
      </c>
      <c r="D22" s="125" t="s">
        <v>147</v>
      </c>
      <c r="E22" s="127"/>
      <c r="F22" s="127"/>
      <c r="G22" s="128"/>
      <c r="H22" s="79">
        <v>95000</v>
      </c>
      <c r="I22" s="80">
        <v>740.5</v>
      </c>
      <c r="J22" s="81">
        <f t="shared" si="0"/>
        <v>94259.5</v>
      </c>
      <c r="K22" s="108" t="str">
        <f t="shared" si="1"/>
        <v>18210102030010000110</v>
      </c>
      <c r="L22" s="82" t="str">
        <f t="shared" si="2"/>
        <v>18210102030010000110</v>
      </c>
    </row>
    <row r="23" spans="1:12" s="83" customFormat="1">
      <c r="A23" s="78" t="s">
        <v>148</v>
      </c>
      <c r="B23" s="77" t="s">
        <v>6</v>
      </c>
      <c r="C23" s="110" t="s">
        <v>142</v>
      </c>
      <c r="D23" s="125" t="s">
        <v>149</v>
      </c>
      <c r="E23" s="127"/>
      <c r="F23" s="127"/>
      <c r="G23" s="128"/>
      <c r="H23" s="79">
        <v>2000</v>
      </c>
      <c r="I23" s="80">
        <v>0</v>
      </c>
      <c r="J23" s="81">
        <f t="shared" si="0"/>
        <v>2000</v>
      </c>
      <c r="K23" s="108" t="str">
        <f t="shared" si="1"/>
        <v>18210503010010000110</v>
      </c>
      <c r="L23" s="82" t="str">
        <f t="shared" si="2"/>
        <v>18210503010010000110</v>
      </c>
    </row>
    <row r="24" spans="1:12" s="83" customFormat="1" ht="31.5" customHeight="1">
      <c r="A24" s="78" t="s">
        <v>150</v>
      </c>
      <c r="B24" s="77" t="s">
        <v>6</v>
      </c>
      <c r="C24" s="110" t="s">
        <v>142</v>
      </c>
      <c r="D24" s="125" t="s">
        <v>151</v>
      </c>
      <c r="E24" s="127"/>
      <c r="F24" s="127"/>
      <c r="G24" s="128"/>
      <c r="H24" s="79">
        <v>1800000</v>
      </c>
      <c r="I24" s="80">
        <v>-20131.919999999998</v>
      </c>
      <c r="J24" s="81">
        <f t="shared" si="0"/>
        <v>1820131.92</v>
      </c>
      <c r="K24" s="108" t="str">
        <f t="shared" si="1"/>
        <v>18210601030130000110</v>
      </c>
      <c r="L24" s="82" t="str">
        <f t="shared" si="2"/>
        <v>18210601030130000110</v>
      </c>
    </row>
    <row r="25" spans="1:12" s="83" customFormat="1" ht="33.75">
      <c r="A25" s="78" t="s">
        <v>152</v>
      </c>
      <c r="B25" s="77" t="s">
        <v>6</v>
      </c>
      <c r="C25" s="110" t="s">
        <v>142</v>
      </c>
      <c r="D25" s="125" t="s">
        <v>153</v>
      </c>
      <c r="E25" s="127"/>
      <c r="F25" s="127"/>
      <c r="G25" s="128"/>
      <c r="H25" s="79">
        <v>3900000</v>
      </c>
      <c r="I25" s="80">
        <v>424684.98</v>
      </c>
      <c r="J25" s="81">
        <f t="shared" si="0"/>
        <v>3475315.02</v>
      </c>
      <c r="K25" s="108" t="str">
        <f t="shared" si="1"/>
        <v>18210606033130000110</v>
      </c>
      <c r="L25" s="82" t="str">
        <f t="shared" si="2"/>
        <v>18210606033130000110</v>
      </c>
    </row>
    <row r="26" spans="1:12" s="83" customFormat="1" ht="33.75">
      <c r="A26" s="78" t="s">
        <v>154</v>
      </c>
      <c r="B26" s="77" t="s">
        <v>6</v>
      </c>
      <c r="C26" s="110" t="s">
        <v>142</v>
      </c>
      <c r="D26" s="125" t="s">
        <v>155</v>
      </c>
      <c r="E26" s="127"/>
      <c r="F26" s="127"/>
      <c r="G26" s="128"/>
      <c r="H26" s="79">
        <v>4200000</v>
      </c>
      <c r="I26" s="80">
        <v>-193741.47</v>
      </c>
      <c r="J26" s="81">
        <f t="shared" si="0"/>
        <v>4393741.47</v>
      </c>
      <c r="K26" s="108" t="str">
        <f t="shared" si="1"/>
        <v>18210606043130000110</v>
      </c>
      <c r="L26" s="82" t="str">
        <f t="shared" si="2"/>
        <v>18210606043130000110</v>
      </c>
    </row>
    <row r="27" spans="1:12" s="83" customFormat="1" ht="78.75">
      <c r="A27" s="78" t="s">
        <v>157</v>
      </c>
      <c r="B27" s="77" t="s">
        <v>6</v>
      </c>
      <c r="C27" s="110" t="s">
        <v>81</v>
      </c>
      <c r="D27" s="125" t="s">
        <v>156</v>
      </c>
      <c r="E27" s="127"/>
      <c r="F27" s="127"/>
      <c r="G27" s="128"/>
      <c r="H27" s="79">
        <v>8000</v>
      </c>
      <c r="I27" s="80">
        <v>0</v>
      </c>
      <c r="J27" s="81">
        <f t="shared" si="0"/>
        <v>8000</v>
      </c>
      <c r="K27" s="108" t="str">
        <f t="shared" si="1"/>
        <v>33410807175010000110</v>
      </c>
      <c r="L27" s="82" t="str">
        <f t="shared" si="2"/>
        <v>33410807175010000110</v>
      </c>
    </row>
    <row r="28" spans="1:12" s="83" customFormat="1" ht="78.75">
      <c r="A28" s="78" t="s">
        <v>158</v>
      </c>
      <c r="B28" s="77" t="s">
        <v>6</v>
      </c>
      <c r="C28" s="110" t="s">
        <v>81</v>
      </c>
      <c r="D28" s="125" t="s">
        <v>159</v>
      </c>
      <c r="E28" s="127"/>
      <c r="F28" s="127"/>
      <c r="G28" s="128"/>
      <c r="H28" s="79">
        <v>6500000</v>
      </c>
      <c r="I28" s="80">
        <v>259728.48</v>
      </c>
      <c r="J28" s="81">
        <f t="shared" si="0"/>
        <v>6240271.5199999996</v>
      </c>
      <c r="K28" s="108" t="str">
        <f t="shared" si="1"/>
        <v>33411105013130000120</v>
      </c>
      <c r="L28" s="82" t="str">
        <f t="shared" si="2"/>
        <v>33411105013130000120</v>
      </c>
    </row>
    <row r="29" spans="1:12" s="83" customFormat="1" ht="33.75">
      <c r="A29" s="78" t="s">
        <v>160</v>
      </c>
      <c r="B29" s="77" t="s">
        <v>6</v>
      </c>
      <c r="C29" s="110" t="s">
        <v>81</v>
      </c>
      <c r="D29" s="125" t="s">
        <v>161</v>
      </c>
      <c r="E29" s="127"/>
      <c r="F29" s="127"/>
      <c r="G29" s="128"/>
      <c r="H29" s="79">
        <v>150000</v>
      </c>
      <c r="I29" s="80">
        <v>9812.5</v>
      </c>
      <c r="J29" s="81">
        <f t="shared" si="0"/>
        <v>140187.5</v>
      </c>
      <c r="K29" s="108" t="str">
        <f t="shared" si="1"/>
        <v>33411105075130000120</v>
      </c>
      <c r="L29" s="82" t="str">
        <f t="shared" si="2"/>
        <v>33411105075130000120</v>
      </c>
    </row>
    <row r="30" spans="1:12" s="83" customFormat="1" ht="78.75">
      <c r="A30" s="78" t="s">
        <v>163</v>
      </c>
      <c r="B30" s="77" t="s">
        <v>6</v>
      </c>
      <c r="C30" s="110" t="s">
        <v>81</v>
      </c>
      <c r="D30" s="125" t="s">
        <v>162</v>
      </c>
      <c r="E30" s="127"/>
      <c r="F30" s="127"/>
      <c r="G30" s="128"/>
      <c r="H30" s="79"/>
      <c r="I30" s="80">
        <v>-59492</v>
      </c>
      <c r="J30" s="81">
        <f t="shared" si="0"/>
        <v>59492</v>
      </c>
      <c r="K30" s="108" t="str">
        <f t="shared" si="1"/>
        <v>33411402053130000410</v>
      </c>
      <c r="L30" s="82" t="str">
        <f t="shared" si="2"/>
        <v>33411402053130000410</v>
      </c>
    </row>
    <row r="31" spans="1:12" s="83" customFormat="1" ht="45">
      <c r="A31" s="78" t="s">
        <v>165</v>
      </c>
      <c r="B31" s="77" t="s">
        <v>6</v>
      </c>
      <c r="C31" s="110" t="s">
        <v>81</v>
      </c>
      <c r="D31" s="125" t="s">
        <v>164</v>
      </c>
      <c r="E31" s="127"/>
      <c r="F31" s="127"/>
      <c r="G31" s="128"/>
      <c r="H31" s="79">
        <v>400000</v>
      </c>
      <c r="I31" s="80">
        <v>457140.84</v>
      </c>
      <c r="J31" s="81">
        <f t="shared" si="0"/>
        <v>0</v>
      </c>
      <c r="K31" s="108" t="str">
        <f t="shared" si="1"/>
        <v>33411406013130000430</v>
      </c>
      <c r="L31" s="82" t="str">
        <f t="shared" si="2"/>
        <v>33411406013130000430</v>
      </c>
    </row>
    <row r="32" spans="1:12" s="83" customFormat="1" ht="78.75">
      <c r="A32" s="78" t="s">
        <v>167</v>
      </c>
      <c r="B32" s="77" t="s">
        <v>6</v>
      </c>
      <c r="C32" s="110" t="s">
        <v>81</v>
      </c>
      <c r="D32" s="125" t="s">
        <v>166</v>
      </c>
      <c r="E32" s="127"/>
      <c r="F32" s="127"/>
      <c r="G32" s="128"/>
      <c r="H32" s="79"/>
      <c r="I32" s="80">
        <v>-8626.06</v>
      </c>
      <c r="J32" s="81">
        <f t="shared" si="0"/>
        <v>8626.06</v>
      </c>
      <c r="K32" s="108" t="str">
        <f t="shared" si="1"/>
        <v>33420805000130000180</v>
      </c>
      <c r="L32" s="82" t="str">
        <f t="shared" si="2"/>
        <v>33420805000130000180</v>
      </c>
    </row>
    <row r="33" spans="1:12" s="83" customFormat="1">
      <c r="A33" s="78" t="s">
        <v>169</v>
      </c>
      <c r="B33" s="77" t="s">
        <v>6</v>
      </c>
      <c r="C33" s="110" t="s">
        <v>60</v>
      </c>
      <c r="D33" s="125" t="s">
        <v>168</v>
      </c>
      <c r="E33" s="127"/>
      <c r="F33" s="127"/>
      <c r="G33" s="128"/>
      <c r="H33" s="79">
        <v>9688000</v>
      </c>
      <c r="I33" s="80">
        <v>0</v>
      </c>
      <c r="J33" s="81">
        <f t="shared" si="0"/>
        <v>9688000</v>
      </c>
      <c r="K33" s="108" t="str">
        <f t="shared" si="1"/>
        <v>49220229999130000151</v>
      </c>
      <c r="L33" s="82" t="str">
        <f t="shared" si="2"/>
        <v>49220229999130000151</v>
      </c>
    </row>
    <row r="34" spans="1:12" s="83" customFormat="1" ht="22.5">
      <c r="A34" s="78" t="s">
        <v>170</v>
      </c>
      <c r="B34" s="77" t="s">
        <v>6</v>
      </c>
      <c r="C34" s="110" t="s">
        <v>60</v>
      </c>
      <c r="D34" s="125" t="s">
        <v>171</v>
      </c>
      <c r="E34" s="127"/>
      <c r="F34" s="127"/>
      <c r="G34" s="128"/>
      <c r="H34" s="79">
        <v>2640000</v>
      </c>
      <c r="I34" s="80">
        <v>0</v>
      </c>
      <c r="J34" s="81">
        <f t="shared" si="0"/>
        <v>2640000</v>
      </c>
      <c r="K34" s="108" t="str">
        <f t="shared" si="1"/>
        <v>49220249999130000151</v>
      </c>
      <c r="L34" s="82" t="str">
        <f t="shared" si="2"/>
        <v>49220249999130000151</v>
      </c>
    </row>
    <row r="35" spans="1:12" s="83" customFormat="1" ht="78.75">
      <c r="A35" s="78" t="s">
        <v>167</v>
      </c>
      <c r="B35" s="77" t="s">
        <v>6</v>
      </c>
      <c r="C35" s="110" t="s">
        <v>60</v>
      </c>
      <c r="D35" s="125" t="s">
        <v>166</v>
      </c>
      <c r="E35" s="127"/>
      <c r="F35" s="127"/>
      <c r="G35" s="128"/>
      <c r="H35" s="79"/>
      <c r="I35" s="80">
        <v>8626.06</v>
      </c>
      <c r="J35" s="81">
        <f t="shared" si="0"/>
        <v>0</v>
      </c>
      <c r="K35" s="108" t="str">
        <f t="shared" si="1"/>
        <v>49220805000130000180</v>
      </c>
      <c r="L35" s="82" t="str">
        <f t="shared" si="2"/>
        <v>49220805000130000180</v>
      </c>
    </row>
    <row r="36" spans="1:12" s="83" customFormat="1" ht="45">
      <c r="A36" s="78" t="s">
        <v>172</v>
      </c>
      <c r="B36" s="77" t="s">
        <v>6</v>
      </c>
      <c r="C36" s="110" t="s">
        <v>60</v>
      </c>
      <c r="D36" s="125" t="s">
        <v>173</v>
      </c>
      <c r="E36" s="127"/>
      <c r="F36" s="127"/>
      <c r="G36" s="128"/>
      <c r="H36" s="79"/>
      <c r="I36" s="80">
        <v>-3913295.07</v>
      </c>
      <c r="J36" s="81">
        <f t="shared" si="0"/>
        <v>3913295.07</v>
      </c>
      <c r="K36" s="108" t="str">
        <f t="shared" si="1"/>
        <v>49221960010130000151</v>
      </c>
      <c r="L36" s="82" t="str">
        <f t="shared" si="2"/>
        <v>49221960010130000151</v>
      </c>
    </row>
    <row r="37" spans="1:12" ht="3.75" hidden="1" customHeight="1" thickBot="1">
      <c r="A37" s="14"/>
      <c r="B37" s="26"/>
      <c r="C37" s="18"/>
      <c r="D37" s="27"/>
      <c r="E37" s="27"/>
      <c r="F37" s="27"/>
      <c r="G37" s="27"/>
      <c r="H37" s="35"/>
      <c r="I37" s="36"/>
      <c r="J37" s="50"/>
      <c r="K37" s="104"/>
    </row>
    <row r="38" spans="1:12">
      <c r="A38" s="19"/>
      <c r="B38" s="20"/>
      <c r="C38" s="21"/>
      <c r="D38" s="21"/>
      <c r="E38" s="21"/>
      <c r="F38" s="21"/>
      <c r="G38" s="21"/>
      <c r="H38" s="22"/>
      <c r="I38" s="22"/>
      <c r="J38" s="21"/>
      <c r="K38" s="21"/>
    </row>
    <row r="39" spans="1:12" ht="12.75" customHeight="1">
      <c r="A39" s="147" t="s">
        <v>24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01"/>
    </row>
    <row r="40" spans="1:12">
      <c r="A40" s="8"/>
      <c r="B40" s="8"/>
      <c r="C40" s="9"/>
      <c r="D40" s="9"/>
      <c r="E40" s="9"/>
      <c r="F40" s="9"/>
      <c r="G40" s="9"/>
      <c r="H40" s="10"/>
      <c r="I40" s="10"/>
      <c r="J40" s="32" t="s">
        <v>20</v>
      </c>
      <c r="K40" s="32"/>
    </row>
    <row r="41" spans="1:12" ht="12.75" customHeight="1">
      <c r="A41" s="141" t="s">
        <v>38</v>
      </c>
      <c r="B41" s="141" t="s">
        <v>39</v>
      </c>
      <c r="C41" s="148" t="s">
        <v>43</v>
      </c>
      <c r="D41" s="149"/>
      <c r="E41" s="149"/>
      <c r="F41" s="149"/>
      <c r="G41" s="150"/>
      <c r="H41" s="141" t="s">
        <v>41</v>
      </c>
      <c r="I41" s="141" t="s">
        <v>23</v>
      </c>
      <c r="J41" s="141" t="s">
        <v>42</v>
      </c>
      <c r="K41" s="102"/>
    </row>
    <row r="42" spans="1:12">
      <c r="A42" s="142"/>
      <c r="B42" s="142"/>
      <c r="C42" s="151"/>
      <c r="D42" s="152"/>
      <c r="E42" s="152"/>
      <c r="F42" s="152"/>
      <c r="G42" s="153"/>
      <c r="H42" s="142"/>
      <c r="I42" s="142"/>
      <c r="J42" s="142"/>
      <c r="K42" s="102"/>
    </row>
    <row r="43" spans="1:12">
      <c r="A43" s="143"/>
      <c r="B43" s="143"/>
      <c r="C43" s="154"/>
      <c r="D43" s="155"/>
      <c r="E43" s="155"/>
      <c r="F43" s="155"/>
      <c r="G43" s="156"/>
      <c r="H43" s="143"/>
      <c r="I43" s="143"/>
      <c r="J43" s="143"/>
      <c r="K43" s="102"/>
    </row>
    <row r="44" spans="1:12" ht="13.5" thickBot="1">
      <c r="A44" s="68">
        <v>1</v>
      </c>
      <c r="B44" s="11">
        <v>2</v>
      </c>
      <c r="C44" s="132">
        <v>3</v>
      </c>
      <c r="D44" s="133"/>
      <c r="E44" s="133"/>
      <c r="F44" s="133"/>
      <c r="G44" s="134"/>
      <c r="H44" s="12" t="s">
        <v>2</v>
      </c>
      <c r="I44" s="12" t="s">
        <v>25</v>
      </c>
      <c r="J44" s="12" t="s">
        <v>26</v>
      </c>
      <c r="K44" s="103"/>
    </row>
    <row r="45" spans="1:12">
      <c r="A45" s="69" t="s">
        <v>5</v>
      </c>
      <c r="B45" s="37" t="s">
        <v>7</v>
      </c>
      <c r="C45" s="129" t="s">
        <v>17</v>
      </c>
      <c r="D45" s="130"/>
      <c r="E45" s="130"/>
      <c r="F45" s="130"/>
      <c r="G45" s="131"/>
      <c r="H45" s="51">
        <v>48510200</v>
      </c>
      <c r="I45" s="51">
        <v>1125497.96</v>
      </c>
      <c r="J45" s="97">
        <v>47384702.039999999</v>
      </c>
    </row>
    <row r="46" spans="1:12" ht="12.75" customHeight="1">
      <c r="A46" s="71" t="s">
        <v>4</v>
      </c>
      <c r="B46" s="49"/>
      <c r="C46" s="135"/>
      <c r="D46" s="136"/>
      <c r="E46" s="136"/>
      <c r="F46" s="136"/>
      <c r="G46" s="137"/>
      <c r="H46" s="58"/>
      <c r="I46" s="59"/>
      <c r="J46" s="60"/>
    </row>
    <row r="47" spans="1:12" s="83" customFormat="1">
      <c r="A47" s="78" t="s">
        <v>77</v>
      </c>
      <c r="B47" s="77" t="s">
        <v>7</v>
      </c>
      <c r="C47" s="110" t="s">
        <v>81</v>
      </c>
      <c r="D47" s="113" t="s">
        <v>78</v>
      </c>
      <c r="E47" s="125" t="s">
        <v>80</v>
      </c>
      <c r="F47" s="126"/>
      <c r="G47" s="111" t="s">
        <v>79</v>
      </c>
      <c r="H47" s="79">
        <v>235200</v>
      </c>
      <c r="I47" s="80">
        <v>0</v>
      </c>
      <c r="J47" s="81">
        <f t="shared" ref="J47:J76" si="3">MAX(H47-I47,0)</f>
        <v>235200</v>
      </c>
      <c r="K47" s="107" t="str">
        <f t="shared" ref="K47:K76" si="4">C47 &amp; D47 &amp;E47 &amp; F47 &amp; G47</f>
        <v>33401069900029000540</v>
      </c>
      <c r="L47" s="82" t="str">
        <f t="shared" ref="L47:L76" si="5">C47 &amp; D47 &amp;E47 &amp; F47 &amp; G47</f>
        <v>33401069900029000540</v>
      </c>
    </row>
    <row r="48" spans="1:12" s="83" customFormat="1">
      <c r="A48" s="78" t="s">
        <v>85</v>
      </c>
      <c r="B48" s="77" t="s">
        <v>7</v>
      </c>
      <c r="C48" s="110" t="s">
        <v>81</v>
      </c>
      <c r="D48" s="113" t="s">
        <v>84</v>
      </c>
      <c r="E48" s="125" t="s">
        <v>83</v>
      </c>
      <c r="F48" s="126"/>
      <c r="G48" s="111" t="s">
        <v>82</v>
      </c>
      <c r="H48" s="79">
        <v>828000</v>
      </c>
      <c r="I48" s="80">
        <v>0</v>
      </c>
      <c r="J48" s="81">
        <f t="shared" si="3"/>
        <v>828000</v>
      </c>
      <c r="K48" s="107" t="str">
        <f t="shared" si="4"/>
        <v>33401119900023200870</v>
      </c>
      <c r="L48" s="82" t="str">
        <f t="shared" si="5"/>
        <v>33401119900023200870</v>
      </c>
    </row>
    <row r="49" spans="1:12" s="83" customFormat="1" ht="33.75">
      <c r="A49" s="78" t="s">
        <v>86</v>
      </c>
      <c r="B49" s="77" t="s">
        <v>7</v>
      </c>
      <c r="C49" s="110" t="s">
        <v>81</v>
      </c>
      <c r="D49" s="113" t="s">
        <v>87</v>
      </c>
      <c r="E49" s="125" t="s">
        <v>89</v>
      </c>
      <c r="F49" s="126"/>
      <c r="G49" s="111" t="s">
        <v>88</v>
      </c>
      <c r="H49" s="79">
        <v>1400000</v>
      </c>
      <c r="I49" s="80">
        <v>0</v>
      </c>
      <c r="J49" s="81">
        <f t="shared" si="3"/>
        <v>1400000</v>
      </c>
      <c r="K49" s="107" t="str">
        <f t="shared" si="4"/>
        <v>33401139900023400244</v>
      </c>
      <c r="L49" s="82" t="str">
        <f t="shared" si="5"/>
        <v>33401139900023400244</v>
      </c>
    </row>
    <row r="50" spans="1:12" s="83" customFormat="1" ht="33.75">
      <c r="A50" s="78" t="s">
        <v>86</v>
      </c>
      <c r="B50" s="77" t="s">
        <v>7</v>
      </c>
      <c r="C50" s="110" t="s">
        <v>81</v>
      </c>
      <c r="D50" s="113" t="s">
        <v>87</v>
      </c>
      <c r="E50" s="125" t="s">
        <v>90</v>
      </c>
      <c r="F50" s="126"/>
      <c r="G50" s="111" t="s">
        <v>88</v>
      </c>
      <c r="H50" s="79">
        <v>20000</v>
      </c>
      <c r="I50" s="80">
        <v>0</v>
      </c>
      <c r="J50" s="81">
        <f t="shared" si="3"/>
        <v>20000</v>
      </c>
      <c r="K50" s="107" t="str">
        <f t="shared" si="4"/>
        <v>33401139900024700244</v>
      </c>
      <c r="L50" s="82" t="str">
        <f t="shared" si="5"/>
        <v>33401139900024700244</v>
      </c>
    </row>
    <row r="51" spans="1:12" s="83" customFormat="1" ht="33.75">
      <c r="A51" s="78" t="s">
        <v>86</v>
      </c>
      <c r="B51" s="77" t="s">
        <v>7</v>
      </c>
      <c r="C51" s="110" t="s">
        <v>81</v>
      </c>
      <c r="D51" s="113" t="s">
        <v>87</v>
      </c>
      <c r="E51" s="125" t="s">
        <v>91</v>
      </c>
      <c r="F51" s="126"/>
      <c r="G51" s="111" t="s">
        <v>88</v>
      </c>
      <c r="H51" s="79">
        <v>263100</v>
      </c>
      <c r="I51" s="80">
        <v>0</v>
      </c>
      <c r="J51" s="81">
        <f t="shared" si="3"/>
        <v>263100</v>
      </c>
      <c r="K51" s="107" t="str">
        <f t="shared" si="4"/>
        <v>33401139900028600244</v>
      </c>
      <c r="L51" s="82" t="str">
        <f t="shared" si="5"/>
        <v>33401139900028600244</v>
      </c>
    </row>
    <row r="52" spans="1:12" s="83" customFormat="1" ht="33.75">
      <c r="A52" s="78" t="s">
        <v>94</v>
      </c>
      <c r="B52" s="77" t="s">
        <v>7</v>
      </c>
      <c r="C52" s="110" t="s">
        <v>81</v>
      </c>
      <c r="D52" s="113" t="s">
        <v>93</v>
      </c>
      <c r="E52" s="125" t="s">
        <v>95</v>
      </c>
      <c r="F52" s="126"/>
      <c r="G52" s="111" t="s">
        <v>92</v>
      </c>
      <c r="H52" s="79">
        <v>675935.35</v>
      </c>
      <c r="I52" s="80">
        <v>0</v>
      </c>
      <c r="J52" s="81">
        <f t="shared" si="3"/>
        <v>675935.35</v>
      </c>
      <c r="K52" s="107" t="str">
        <f t="shared" si="4"/>
        <v>33403102200024200243</v>
      </c>
      <c r="L52" s="82" t="str">
        <f t="shared" si="5"/>
        <v>33403102200024200243</v>
      </c>
    </row>
    <row r="53" spans="1:12" s="83" customFormat="1" ht="33.75">
      <c r="A53" s="78" t="s">
        <v>86</v>
      </c>
      <c r="B53" s="77" t="s">
        <v>7</v>
      </c>
      <c r="C53" s="110" t="s">
        <v>81</v>
      </c>
      <c r="D53" s="113" t="s">
        <v>93</v>
      </c>
      <c r="E53" s="125" t="s">
        <v>95</v>
      </c>
      <c r="F53" s="126"/>
      <c r="G53" s="111" t="s">
        <v>88</v>
      </c>
      <c r="H53" s="79">
        <v>486064.65</v>
      </c>
      <c r="I53" s="80">
        <v>253420.5</v>
      </c>
      <c r="J53" s="81">
        <f t="shared" si="3"/>
        <v>232644.15</v>
      </c>
      <c r="K53" s="107" t="str">
        <f t="shared" si="4"/>
        <v>33403102200024200244</v>
      </c>
      <c r="L53" s="82" t="str">
        <f t="shared" si="5"/>
        <v>33403102200024200244</v>
      </c>
    </row>
    <row r="54" spans="1:12" s="83" customFormat="1" ht="33.75">
      <c r="A54" s="78" t="s">
        <v>86</v>
      </c>
      <c r="B54" s="77" t="s">
        <v>7</v>
      </c>
      <c r="C54" s="110" t="s">
        <v>81</v>
      </c>
      <c r="D54" s="113" t="s">
        <v>97</v>
      </c>
      <c r="E54" s="125" t="s">
        <v>96</v>
      </c>
      <c r="F54" s="126"/>
      <c r="G54" s="111" t="s">
        <v>88</v>
      </c>
      <c r="H54" s="79">
        <v>1660000</v>
      </c>
      <c r="I54" s="80">
        <v>0</v>
      </c>
      <c r="J54" s="81">
        <f t="shared" si="3"/>
        <v>1660000</v>
      </c>
      <c r="K54" s="107" t="str">
        <f t="shared" si="4"/>
        <v>33404091400026800244</v>
      </c>
      <c r="L54" s="82" t="str">
        <f t="shared" si="5"/>
        <v>33404091400026800244</v>
      </c>
    </row>
    <row r="55" spans="1:12" s="83" customFormat="1" ht="33.75">
      <c r="A55" s="78" t="s">
        <v>86</v>
      </c>
      <c r="B55" s="77" t="s">
        <v>7</v>
      </c>
      <c r="C55" s="110" t="s">
        <v>81</v>
      </c>
      <c r="D55" s="113" t="s">
        <v>97</v>
      </c>
      <c r="E55" s="125" t="s">
        <v>98</v>
      </c>
      <c r="F55" s="126"/>
      <c r="G55" s="111" t="s">
        <v>88</v>
      </c>
      <c r="H55" s="79">
        <v>6490105</v>
      </c>
      <c r="I55" s="80">
        <v>34400</v>
      </c>
      <c r="J55" s="81">
        <f t="shared" si="3"/>
        <v>6455705</v>
      </c>
      <c r="K55" s="107" t="str">
        <f t="shared" si="4"/>
        <v>33404091500023900244</v>
      </c>
      <c r="L55" s="82" t="str">
        <f t="shared" si="5"/>
        <v>33404091500023900244</v>
      </c>
    </row>
    <row r="56" spans="1:12" s="83" customFormat="1" ht="33.75">
      <c r="A56" s="78" t="s">
        <v>86</v>
      </c>
      <c r="B56" s="77" t="s">
        <v>7</v>
      </c>
      <c r="C56" s="110" t="s">
        <v>81</v>
      </c>
      <c r="D56" s="113" t="s">
        <v>97</v>
      </c>
      <c r="E56" s="125" t="s">
        <v>99</v>
      </c>
      <c r="F56" s="126"/>
      <c r="G56" s="111" t="s">
        <v>88</v>
      </c>
      <c r="H56" s="79">
        <v>9688000</v>
      </c>
      <c r="I56" s="80">
        <v>0</v>
      </c>
      <c r="J56" s="81">
        <f t="shared" si="3"/>
        <v>9688000</v>
      </c>
      <c r="K56" s="107" t="str">
        <f t="shared" si="4"/>
        <v>33404091500071520244</v>
      </c>
      <c r="L56" s="82" t="str">
        <f t="shared" si="5"/>
        <v>33404091500071520244</v>
      </c>
    </row>
    <row r="57" spans="1:12" s="83" customFormat="1" ht="27.75" customHeight="1">
      <c r="A57" s="78" t="s">
        <v>86</v>
      </c>
      <c r="B57" s="77" t="s">
        <v>7</v>
      </c>
      <c r="C57" s="110" t="s">
        <v>81</v>
      </c>
      <c r="D57" s="113" t="s">
        <v>97</v>
      </c>
      <c r="E57" s="125" t="s">
        <v>100</v>
      </c>
      <c r="F57" s="126"/>
      <c r="G57" s="111" t="s">
        <v>88</v>
      </c>
      <c r="H57" s="79">
        <v>509895</v>
      </c>
      <c r="I57" s="80">
        <v>0</v>
      </c>
      <c r="J57" s="81">
        <f t="shared" si="3"/>
        <v>509895</v>
      </c>
      <c r="K57" s="107" t="str">
        <f t="shared" si="4"/>
        <v>334040915000S1520244</v>
      </c>
      <c r="L57" s="82" t="str">
        <f t="shared" si="5"/>
        <v>334040915000S1520244</v>
      </c>
    </row>
    <row r="58" spans="1:12" s="83" customFormat="1" ht="29.25" customHeight="1">
      <c r="A58" s="78" t="s">
        <v>86</v>
      </c>
      <c r="B58" s="77" t="s">
        <v>7</v>
      </c>
      <c r="C58" s="110" t="s">
        <v>81</v>
      </c>
      <c r="D58" s="113" t="s">
        <v>101</v>
      </c>
      <c r="E58" s="125" t="s">
        <v>102</v>
      </c>
      <c r="F58" s="126"/>
      <c r="G58" s="111" t="s">
        <v>88</v>
      </c>
      <c r="H58" s="79">
        <v>275000</v>
      </c>
      <c r="I58" s="80">
        <v>15000</v>
      </c>
      <c r="J58" s="81">
        <f t="shared" si="3"/>
        <v>260000</v>
      </c>
      <c r="K58" s="107" t="str">
        <f t="shared" si="4"/>
        <v>33404129900023700244</v>
      </c>
      <c r="L58" s="82" t="str">
        <f t="shared" si="5"/>
        <v>33404129900023700244</v>
      </c>
    </row>
    <row r="59" spans="1:12" s="83" customFormat="1" ht="33.75">
      <c r="A59" s="78" t="s">
        <v>94</v>
      </c>
      <c r="B59" s="77" t="s">
        <v>7</v>
      </c>
      <c r="C59" s="110" t="s">
        <v>81</v>
      </c>
      <c r="D59" s="113" t="s">
        <v>104</v>
      </c>
      <c r="E59" s="125" t="s">
        <v>103</v>
      </c>
      <c r="F59" s="126"/>
      <c r="G59" s="111" t="s">
        <v>92</v>
      </c>
      <c r="H59" s="79">
        <v>2195900</v>
      </c>
      <c r="I59" s="80">
        <v>0</v>
      </c>
      <c r="J59" s="81">
        <f t="shared" si="3"/>
        <v>2195900</v>
      </c>
      <c r="K59" s="107" t="str">
        <f t="shared" si="4"/>
        <v>33405011700024400243</v>
      </c>
      <c r="L59" s="82" t="str">
        <f t="shared" si="5"/>
        <v>33405011700024400243</v>
      </c>
    </row>
    <row r="60" spans="1:12" s="83" customFormat="1" ht="45">
      <c r="A60" s="78" t="s">
        <v>106</v>
      </c>
      <c r="B60" s="77" t="s">
        <v>7</v>
      </c>
      <c r="C60" s="110" t="s">
        <v>81</v>
      </c>
      <c r="D60" s="113" t="s">
        <v>104</v>
      </c>
      <c r="E60" s="125" t="s">
        <v>103</v>
      </c>
      <c r="F60" s="126"/>
      <c r="G60" s="111" t="s">
        <v>105</v>
      </c>
      <c r="H60" s="79">
        <v>1800000</v>
      </c>
      <c r="I60" s="80">
        <v>0</v>
      </c>
      <c r="J60" s="81">
        <f t="shared" si="3"/>
        <v>1800000</v>
      </c>
      <c r="K60" s="107" t="str">
        <f t="shared" si="4"/>
        <v>33405011700024400810</v>
      </c>
      <c r="L60" s="82" t="str">
        <f t="shared" si="5"/>
        <v>33405011700024400810</v>
      </c>
    </row>
    <row r="61" spans="1:12" s="83" customFormat="1" ht="33.75">
      <c r="A61" s="78" t="s">
        <v>86</v>
      </c>
      <c r="B61" s="77" t="s">
        <v>7</v>
      </c>
      <c r="C61" s="110" t="s">
        <v>81</v>
      </c>
      <c r="D61" s="113" t="s">
        <v>104</v>
      </c>
      <c r="E61" s="125" t="s">
        <v>107</v>
      </c>
      <c r="F61" s="126"/>
      <c r="G61" s="111" t="s">
        <v>88</v>
      </c>
      <c r="H61" s="79">
        <v>200000</v>
      </c>
      <c r="I61" s="80">
        <v>0</v>
      </c>
      <c r="J61" s="81">
        <f t="shared" si="3"/>
        <v>200000</v>
      </c>
      <c r="K61" s="107" t="str">
        <f t="shared" si="4"/>
        <v>33405019900024500244</v>
      </c>
      <c r="L61" s="82" t="str">
        <f t="shared" si="5"/>
        <v>33405019900024500244</v>
      </c>
    </row>
    <row r="62" spans="1:12" s="83" customFormat="1" ht="33.75">
      <c r="A62" s="78" t="s">
        <v>86</v>
      </c>
      <c r="B62" s="77" t="s">
        <v>7</v>
      </c>
      <c r="C62" s="110" t="s">
        <v>81</v>
      </c>
      <c r="D62" s="113" t="s">
        <v>104</v>
      </c>
      <c r="E62" s="125" t="s">
        <v>108</v>
      </c>
      <c r="F62" s="126"/>
      <c r="G62" s="111" t="s">
        <v>88</v>
      </c>
      <c r="H62" s="79">
        <v>1016000</v>
      </c>
      <c r="I62" s="80">
        <v>75817.97</v>
      </c>
      <c r="J62" s="81">
        <f t="shared" si="3"/>
        <v>940182.03</v>
      </c>
      <c r="K62" s="107" t="str">
        <f t="shared" si="4"/>
        <v>33405019900028000244</v>
      </c>
      <c r="L62" s="82" t="str">
        <f t="shared" si="5"/>
        <v>33405019900028000244</v>
      </c>
    </row>
    <row r="63" spans="1:12" s="83" customFormat="1" ht="33.75">
      <c r="A63" s="78" t="s">
        <v>86</v>
      </c>
      <c r="B63" s="77" t="s">
        <v>7</v>
      </c>
      <c r="C63" s="110" t="s">
        <v>81</v>
      </c>
      <c r="D63" s="113" t="s">
        <v>104</v>
      </c>
      <c r="E63" s="125" t="s">
        <v>109</v>
      </c>
      <c r="F63" s="126"/>
      <c r="G63" s="111" t="s">
        <v>88</v>
      </c>
      <c r="H63" s="79">
        <v>100000</v>
      </c>
      <c r="I63" s="80">
        <v>0</v>
      </c>
      <c r="J63" s="81">
        <f t="shared" si="3"/>
        <v>100000</v>
      </c>
      <c r="K63" s="107" t="str">
        <f t="shared" si="4"/>
        <v>33405019900028100244</v>
      </c>
      <c r="L63" s="82" t="str">
        <f t="shared" si="5"/>
        <v>33405019900028100244</v>
      </c>
    </row>
    <row r="64" spans="1:12" s="83" customFormat="1" ht="33.75">
      <c r="A64" s="78" t="s">
        <v>94</v>
      </c>
      <c r="B64" s="77" t="s">
        <v>7</v>
      </c>
      <c r="C64" s="110" t="s">
        <v>81</v>
      </c>
      <c r="D64" s="113" t="s">
        <v>110</v>
      </c>
      <c r="E64" s="125" t="s">
        <v>111</v>
      </c>
      <c r="F64" s="126"/>
      <c r="G64" s="111" t="s">
        <v>92</v>
      </c>
      <c r="H64" s="79">
        <v>1172000</v>
      </c>
      <c r="I64" s="80">
        <v>0</v>
      </c>
      <c r="J64" s="81">
        <f t="shared" si="3"/>
        <v>1172000</v>
      </c>
      <c r="K64" s="107" t="str">
        <f t="shared" si="4"/>
        <v>33405029900024350243</v>
      </c>
      <c r="L64" s="82" t="str">
        <f t="shared" si="5"/>
        <v>33405029900024350243</v>
      </c>
    </row>
    <row r="65" spans="1:12" s="83" customFormat="1" ht="30.75" customHeight="1">
      <c r="A65" s="78" t="s">
        <v>106</v>
      </c>
      <c r="B65" s="77" t="s">
        <v>7</v>
      </c>
      <c r="C65" s="110" t="s">
        <v>81</v>
      </c>
      <c r="D65" s="113" t="s">
        <v>110</v>
      </c>
      <c r="E65" s="125" t="s">
        <v>112</v>
      </c>
      <c r="F65" s="126"/>
      <c r="G65" s="111" t="s">
        <v>105</v>
      </c>
      <c r="H65" s="79">
        <v>1000000</v>
      </c>
      <c r="I65" s="80">
        <v>0</v>
      </c>
      <c r="J65" s="81">
        <f t="shared" si="3"/>
        <v>1000000</v>
      </c>
      <c r="K65" s="107" t="str">
        <f t="shared" si="4"/>
        <v>33405029900024600810</v>
      </c>
      <c r="L65" s="82" t="str">
        <f t="shared" si="5"/>
        <v>33405029900024600810</v>
      </c>
    </row>
    <row r="66" spans="1:12" s="83" customFormat="1" ht="33.75">
      <c r="A66" s="78" t="s">
        <v>86</v>
      </c>
      <c r="B66" s="77" t="s">
        <v>7</v>
      </c>
      <c r="C66" s="110" t="s">
        <v>81</v>
      </c>
      <c r="D66" s="113" t="s">
        <v>114</v>
      </c>
      <c r="E66" s="125" t="s">
        <v>113</v>
      </c>
      <c r="F66" s="126"/>
      <c r="G66" s="111" t="s">
        <v>88</v>
      </c>
      <c r="H66" s="79">
        <v>8500000</v>
      </c>
      <c r="I66" s="80">
        <v>448082.1</v>
      </c>
      <c r="J66" s="81">
        <f t="shared" si="3"/>
        <v>8051917.9000000004</v>
      </c>
      <c r="K66" s="107" t="str">
        <f t="shared" si="4"/>
        <v>33405031610025000244</v>
      </c>
      <c r="L66" s="82" t="str">
        <f t="shared" si="5"/>
        <v>33405031610025000244</v>
      </c>
    </row>
    <row r="67" spans="1:12" s="83" customFormat="1" ht="33.75">
      <c r="A67" s="78" t="s">
        <v>86</v>
      </c>
      <c r="B67" s="77" t="s">
        <v>7</v>
      </c>
      <c r="C67" s="110" t="s">
        <v>81</v>
      </c>
      <c r="D67" s="113" t="s">
        <v>114</v>
      </c>
      <c r="E67" s="125" t="s">
        <v>115</v>
      </c>
      <c r="F67" s="126"/>
      <c r="G67" s="111" t="s">
        <v>88</v>
      </c>
      <c r="H67" s="79">
        <v>2100000</v>
      </c>
      <c r="I67" s="80">
        <v>148884.37</v>
      </c>
      <c r="J67" s="81">
        <f t="shared" si="3"/>
        <v>1951115.63</v>
      </c>
      <c r="K67" s="107" t="str">
        <f t="shared" si="4"/>
        <v>33405031610025100244</v>
      </c>
      <c r="L67" s="82" t="str">
        <f t="shared" si="5"/>
        <v>33405031610025100244</v>
      </c>
    </row>
    <row r="68" spans="1:12" s="83" customFormat="1" ht="33.75">
      <c r="A68" s="78" t="s">
        <v>86</v>
      </c>
      <c r="B68" s="77" t="s">
        <v>7</v>
      </c>
      <c r="C68" s="110" t="s">
        <v>81</v>
      </c>
      <c r="D68" s="113" t="s">
        <v>114</v>
      </c>
      <c r="E68" s="125" t="s">
        <v>116</v>
      </c>
      <c r="F68" s="126"/>
      <c r="G68" s="111" t="s">
        <v>88</v>
      </c>
      <c r="H68" s="79">
        <v>654000</v>
      </c>
      <c r="I68" s="80">
        <v>0</v>
      </c>
      <c r="J68" s="81">
        <f t="shared" si="3"/>
        <v>654000</v>
      </c>
      <c r="K68" s="107" t="str">
        <f t="shared" si="4"/>
        <v>33405031620025400244</v>
      </c>
      <c r="L68" s="82" t="str">
        <f t="shared" si="5"/>
        <v>33405031620025400244</v>
      </c>
    </row>
    <row r="69" spans="1:12" s="83" customFormat="1" ht="33.75">
      <c r="A69" s="78" t="s">
        <v>86</v>
      </c>
      <c r="B69" s="77" t="s">
        <v>7</v>
      </c>
      <c r="C69" s="110" t="s">
        <v>81</v>
      </c>
      <c r="D69" s="113" t="s">
        <v>114</v>
      </c>
      <c r="E69" s="125" t="s">
        <v>117</v>
      </c>
      <c r="F69" s="126"/>
      <c r="G69" s="111" t="s">
        <v>88</v>
      </c>
      <c r="H69" s="79">
        <v>1700000</v>
      </c>
      <c r="I69" s="80">
        <v>8938.5499999999993</v>
      </c>
      <c r="J69" s="81">
        <f t="shared" si="3"/>
        <v>1691061.45</v>
      </c>
      <c r="K69" s="107" t="str">
        <f t="shared" si="4"/>
        <v>33405031630025200244</v>
      </c>
      <c r="L69" s="82" t="str">
        <f t="shared" si="5"/>
        <v>33405031630025200244</v>
      </c>
    </row>
    <row r="70" spans="1:12" s="83" customFormat="1" ht="33.75">
      <c r="A70" s="78" t="s">
        <v>86</v>
      </c>
      <c r="B70" s="77" t="s">
        <v>7</v>
      </c>
      <c r="C70" s="110" t="s">
        <v>81</v>
      </c>
      <c r="D70" s="113" t="s">
        <v>114</v>
      </c>
      <c r="E70" s="125" t="s">
        <v>118</v>
      </c>
      <c r="F70" s="126"/>
      <c r="G70" s="111" t="s">
        <v>88</v>
      </c>
      <c r="H70" s="79">
        <v>4480000</v>
      </c>
      <c r="I70" s="80">
        <v>20000</v>
      </c>
      <c r="J70" s="81">
        <f t="shared" si="3"/>
        <v>4460000</v>
      </c>
      <c r="K70" s="107" t="str">
        <f t="shared" si="4"/>
        <v>33405031640025300244</v>
      </c>
      <c r="L70" s="82" t="str">
        <f t="shared" si="5"/>
        <v>33405031640025300244</v>
      </c>
    </row>
    <row r="71" spans="1:12" s="83" customFormat="1" ht="33.75">
      <c r="A71" s="78" t="s">
        <v>86</v>
      </c>
      <c r="B71" s="77" t="s">
        <v>7</v>
      </c>
      <c r="C71" s="110" t="s">
        <v>81</v>
      </c>
      <c r="D71" s="113" t="s">
        <v>120</v>
      </c>
      <c r="E71" s="125" t="s">
        <v>119</v>
      </c>
      <c r="F71" s="126"/>
      <c r="G71" s="111" t="s">
        <v>88</v>
      </c>
      <c r="H71" s="79">
        <v>35000</v>
      </c>
      <c r="I71" s="80">
        <v>0</v>
      </c>
      <c r="J71" s="81">
        <f t="shared" si="3"/>
        <v>35000</v>
      </c>
      <c r="K71" s="107" t="str">
        <f t="shared" si="4"/>
        <v>33407079900025500244</v>
      </c>
      <c r="L71" s="82" t="str">
        <f t="shared" si="5"/>
        <v>33407079900025500244</v>
      </c>
    </row>
    <row r="72" spans="1:12" s="83" customFormat="1" ht="33.75">
      <c r="A72" s="78" t="s">
        <v>86</v>
      </c>
      <c r="B72" s="77" t="s">
        <v>7</v>
      </c>
      <c r="C72" s="110" t="s">
        <v>81</v>
      </c>
      <c r="D72" s="113" t="s">
        <v>122</v>
      </c>
      <c r="E72" s="125" t="s">
        <v>121</v>
      </c>
      <c r="F72" s="126"/>
      <c r="G72" s="111" t="s">
        <v>88</v>
      </c>
      <c r="H72" s="79">
        <v>140000</v>
      </c>
      <c r="I72" s="80">
        <v>40000</v>
      </c>
      <c r="J72" s="81">
        <f t="shared" si="3"/>
        <v>100000</v>
      </c>
      <c r="K72" s="107" t="str">
        <f t="shared" si="4"/>
        <v>33408019900025600244</v>
      </c>
      <c r="L72" s="82" t="str">
        <f t="shared" si="5"/>
        <v>33408019900025600244</v>
      </c>
    </row>
    <row r="73" spans="1:12" s="83" customFormat="1" ht="33.75">
      <c r="A73" s="78" t="s">
        <v>86</v>
      </c>
      <c r="B73" s="77" t="s">
        <v>7</v>
      </c>
      <c r="C73" s="110" t="s">
        <v>81</v>
      </c>
      <c r="D73" s="113" t="s">
        <v>124</v>
      </c>
      <c r="E73" s="125" t="s">
        <v>123</v>
      </c>
      <c r="F73" s="126"/>
      <c r="G73" s="111" t="s">
        <v>88</v>
      </c>
      <c r="H73" s="79">
        <v>1000</v>
      </c>
      <c r="I73" s="80">
        <v>0</v>
      </c>
      <c r="J73" s="81">
        <f t="shared" si="3"/>
        <v>1000</v>
      </c>
      <c r="K73" s="107" t="str">
        <f t="shared" si="4"/>
        <v>33410019900061100244</v>
      </c>
      <c r="L73" s="82" t="str">
        <f t="shared" si="5"/>
        <v>33410019900061100244</v>
      </c>
    </row>
    <row r="74" spans="1:12" s="83" customFormat="1">
      <c r="A74" s="78" t="s">
        <v>126</v>
      </c>
      <c r="B74" s="77" t="s">
        <v>7</v>
      </c>
      <c r="C74" s="110" t="s">
        <v>81</v>
      </c>
      <c r="D74" s="113" t="s">
        <v>124</v>
      </c>
      <c r="E74" s="125" t="s">
        <v>123</v>
      </c>
      <c r="F74" s="126"/>
      <c r="G74" s="111" t="s">
        <v>125</v>
      </c>
      <c r="H74" s="79">
        <v>50000</v>
      </c>
      <c r="I74" s="80">
        <v>0</v>
      </c>
      <c r="J74" s="81">
        <f t="shared" si="3"/>
        <v>50000</v>
      </c>
      <c r="K74" s="107" t="str">
        <f t="shared" si="4"/>
        <v>33410019900061100312</v>
      </c>
      <c r="L74" s="82" t="str">
        <f t="shared" si="5"/>
        <v>33410019900061100312</v>
      </c>
    </row>
    <row r="75" spans="1:12" s="83" customFormat="1" ht="33.75">
      <c r="A75" s="78" t="s">
        <v>86</v>
      </c>
      <c r="B75" s="77" t="s">
        <v>7</v>
      </c>
      <c r="C75" s="110" t="s">
        <v>81</v>
      </c>
      <c r="D75" s="113" t="s">
        <v>127</v>
      </c>
      <c r="E75" s="125" t="s">
        <v>128</v>
      </c>
      <c r="F75" s="126"/>
      <c r="G75" s="111" t="s">
        <v>88</v>
      </c>
      <c r="H75" s="79">
        <v>315000</v>
      </c>
      <c r="I75" s="80">
        <v>0</v>
      </c>
      <c r="J75" s="81">
        <f t="shared" si="3"/>
        <v>315000</v>
      </c>
      <c r="K75" s="107" t="str">
        <f t="shared" si="4"/>
        <v>33411019900025700244</v>
      </c>
      <c r="L75" s="82" t="str">
        <f t="shared" si="5"/>
        <v>33411019900025700244</v>
      </c>
    </row>
    <row r="76" spans="1:12" s="83" customFormat="1">
      <c r="A76" s="78" t="s">
        <v>132</v>
      </c>
      <c r="B76" s="77" t="s">
        <v>7</v>
      </c>
      <c r="C76" s="110" t="s">
        <v>60</v>
      </c>
      <c r="D76" s="113" t="s">
        <v>131</v>
      </c>
      <c r="E76" s="125" t="s">
        <v>130</v>
      </c>
      <c r="F76" s="126"/>
      <c r="G76" s="111" t="s">
        <v>129</v>
      </c>
      <c r="H76" s="79">
        <v>520000</v>
      </c>
      <c r="I76" s="80">
        <v>80954.47</v>
      </c>
      <c r="J76" s="81">
        <f t="shared" si="3"/>
        <v>439045.53</v>
      </c>
      <c r="K76" s="107" t="str">
        <f t="shared" si="4"/>
        <v>49213019900023300730</v>
      </c>
      <c r="L76" s="82" t="str">
        <f t="shared" si="5"/>
        <v>49213019900023300730</v>
      </c>
    </row>
    <row r="77" spans="1:12" ht="5.25" hidden="1" customHeight="1" thickBot="1">
      <c r="A77" s="17"/>
      <c r="B77" s="29"/>
      <c r="C77" s="30"/>
      <c r="D77" s="30"/>
      <c r="E77" s="30"/>
      <c r="F77" s="30"/>
      <c r="G77" s="30"/>
      <c r="H77" s="46"/>
      <c r="I77" s="47"/>
      <c r="J77" s="52"/>
      <c r="K77" s="104"/>
    </row>
    <row r="78" spans="1:12" ht="13.5" thickBot="1">
      <c r="A78" s="25"/>
      <c r="B78" s="25"/>
      <c r="C78" s="21"/>
      <c r="D78" s="21"/>
      <c r="E78" s="21"/>
      <c r="F78" s="21"/>
      <c r="G78" s="21"/>
      <c r="H78" s="45"/>
      <c r="I78" s="45"/>
      <c r="J78" s="45"/>
      <c r="K78" s="45"/>
    </row>
    <row r="79" spans="1:12" ht="28.5" customHeight="1" thickBot="1">
      <c r="A79" s="40" t="s">
        <v>18</v>
      </c>
      <c r="B79" s="41">
        <v>450</v>
      </c>
      <c r="C79" s="144" t="s">
        <v>17</v>
      </c>
      <c r="D79" s="145"/>
      <c r="E79" s="145"/>
      <c r="F79" s="145"/>
      <c r="G79" s="146"/>
      <c r="H79" s="53">
        <f>0-H87</f>
        <v>0</v>
      </c>
      <c r="I79" s="53">
        <f>I14-I45</f>
        <v>-2358389.58</v>
      </c>
      <c r="J79" s="91" t="s">
        <v>17</v>
      </c>
    </row>
    <row r="80" spans="1:12">
      <c r="A80" s="25"/>
      <c r="B80" s="28"/>
      <c r="C80" s="21"/>
      <c r="D80" s="21"/>
      <c r="E80" s="21"/>
      <c r="F80" s="21"/>
      <c r="G80" s="21"/>
      <c r="H80" s="21"/>
      <c r="I80" s="21"/>
      <c r="J80" s="21"/>
    </row>
    <row r="81" spans="1:12" ht="15">
      <c r="A81" s="147" t="s">
        <v>31</v>
      </c>
      <c r="B81" s="147"/>
      <c r="C81" s="147"/>
      <c r="D81" s="147"/>
      <c r="E81" s="147"/>
      <c r="F81" s="147"/>
      <c r="G81" s="147"/>
      <c r="H81" s="147"/>
      <c r="I81" s="147"/>
      <c r="J81" s="147"/>
      <c r="K81" s="101"/>
    </row>
    <row r="82" spans="1:12">
      <c r="A82" s="8"/>
      <c r="B82" s="24"/>
      <c r="C82" s="9"/>
      <c r="D82" s="9"/>
      <c r="E82" s="9"/>
      <c r="F82" s="9"/>
      <c r="G82" s="9"/>
      <c r="H82" s="10"/>
      <c r="I82" s="10"/>
      <c r="J82" s="39" t="s">
        <v>27</v>
      </c>
      <c r="K82" s="39"/>
    </row>
    <row r="83" spans="1:12" ht="17.100000000000001" customHeight="1">
      <c r="A83" s="141" t="s">
        <v>38</v>
      </c>
      <c r="B83" s="141" t="s">
        <v>39</v>
      </c>
      <c r="C83" s="148" t="s">
        <v>44</v>
      </c>
      <c r="D83" s="149"/>
      <c r="E83" s="149"/>
      <c r="F83" s="149"/>
      <c r="G83" s="150"/>
      <c r="H83" s="141" t="s">
        <v>41</v>
      </c>
      <c r="I83" s="141" t="s">
        <v>23</v>
      </c>
      <c r="J83" s="141" t="s">
        <v>42</v>
      </c>
      <c r="K83" s="102"/>
    </row>
    <row r="84" spans="1:12" ht="17.100000000000001" customHeight="1">
      <c r="A84" s="142"/>
      <c r="B84" s="142"/>
      <c r="C84" s="151"/>
      <c r="D84" s="152"/>
      <c r="E84" s="152"/>
      <c r="F84" s="152"/>
      <c r="G84" s="153"/>
      <c r="H84" s="142"/>
      <c r="I84" s="142"/>
      <c r="J84" s="142"/>
      <c r="K84" s="102"/>
    </row>
    <row r="85" spans="1:12" ht="17.100000000000001" customHeight="1">
      <c r="A85" s="143"/>
      <c r="B85" s="143"/>
      <c r="C85" s="154"/>
      <c r="D85" s="155"/>
      <c r="E85" s="155"/>
      <c r="F85" s="155"/>
      <c r="G85" s="156"/>
      <c r="H85" s="143"/>
      <c r="I85" s="143"/>
      <c r="J85" s="143"/>
      <c r="K85" s="102"/>
    </row>
    <row r="86" spans="1:12" ht="13.5" thickBot="1">
      <c r="A86" s="68">
        <v>1</v>
      </c>
      <c r="B86" s="11">
        <v>2</v>
      </c>
      <c r="C86" s="132">
        <v>3</v>
      </c>
      <c r="D86" s="133"/>
      <c r="E86" s="133"/>
      <c r="F86" s="133"/>
      <c r="G86" s="134"/>
      <c r="H86" s="12" t="s">
        <v>2</v>
      </c>
      <c r="I86" s="12" t="s">
        <v>25</v>
      </c>
      <c r="J86" s="12" t="s">
        <v>26</v>
      </c>
      <c r="K86" s="103"/>
    </row>
    <row r="87" spans="1:12" ht="12.75" customHeight="1">
      <c r="A87" s="72" t="s">
        <v>32</v>
      </c>
      <c r="B87" s="37" t="s">
        <v>8</v>
      </c>
      <c r="C87" s="129" t="s">
        <v>17</v>
      </c>
      <c r="D87" s="130"/>
      <c r="E87" s="130"/>
      <c r="F87" s="130"/>
      <c r="G87" s="131"/>
      <c r="H87" s="65">
        <f>H89+H95+H99</f>
        <v>0</v>
      </c>
      <c r="I87" s="65">
        <f>I89+I95+I99</f>
        <v>2358389.58</v>
      </c>
      <c r="J87" s="115">
        <f>J89+J95+J99</f>
        <v>12520000</v>
      </c>
    </row>
    <row r="88" spans="1:12" ht="12.75" customHeight="1">
      <c r="A88" s="73" t="s">
        <v>11</v>
      </c>
      <c r="B88" s="38"/>
      <c r="C88" s="157"/>
      <c r="D88" s="158"/>
      <c r="E88" s="158"/>
      <c r="F88" s="158"/>
      <c r="G88" s="159"/>
      <c r="H88" s="42"/>
      <c r="I88" s="43"/>
      <c r="J88" s="44"/>
    </row>
    <row r="89" spans="1:12" ht="12.75" customHeight="1">
      <c r="A89" s="72" t="s">
        <v>33</v>
      </c>
      <c r="B89" s="48" t="s">
        <v>12</v>
      </c>
      <c r="C89" s="160" t="s">
        <v>17</v>
      </c>
      <c r="D89" s="161"/>
      <c r="E89" s="161"/>
      <c r="F89" s="161"/>
      <c r="G89" s="162"/>
      <c r="H89" s="51">
        <v>0</v>
      </c>
      <c r="I89" s="51">
        <v>0</v>
      </c>
      <c r="J89" s="88">
        <v>12520000</v>
      </c>
    </row>
    <row r="90" spans="1:12" ht="12.75" customHeight="1">
      <c r="A90" s="73" t="s">
        <v>10</v>
      </c>
      <c r="B90" s="49"/>
      <c r="C90" s="170"/>
      <c r="D90" s="171"/>
      <c r="E90" s="171"/>
      <c r="F90" s="171"/>
      <c r="G90" s="172"/>
      <c r="H90" s="61"/>
      <c r="I90" s="62"/>
      <c r="J90" s="63"/>
    </row>
    <row r="91" spans="1:12" s="83" customFormat="1" ht="33.75">
      <c r="A91" s="76" t="s">
        <v>72</v>
      </c>
      <c r="B91" s="77" t="s">
        <v>12</v>
      </c>
      <c r="C91" s="110" t="s">
        <v>68</v>
      </c>
      <c r="D91" s="125" t="s">
        <v>71</v>
      </c>
      <c r="E91" s="127"/>
      <c r="F91" s="127"/>
      <c r="G91" s="128"/>
      <c r="H91" s="79">
        <v>12520000</v>
      </c>
      <c r="I91" s="80"/>
      <c r="J91" s="81">
        <f>MAX(H91-I91,0)</f>
        <v>12520000</v>
      </c>
      <c r="K91" s="105" t="str">
        <f>C91 &amp; D91 &amp; G91</f>
        <v>10001020000130000710</v>
      </c>
      <c r="L91" s="82" t="str">
        <f>C91 &amp; D91 &amp; G91</f>
        <v>10001020000130000710</v>
      </c>
    </row>
    <row r="92" spans="1:12" s="83" customFormat="1" ht="33.75">
      <c r="A92" s="76" t="s">
        <v>73</v>
      </c>
      <c r="B92" s="77" t="s">
        <v>12</v>
      </c>
      <c r="C92" s="110" t="s">
        <v>68</v>
      </c>
      <c r="D92" s="125" t="s">
        <v>74</v>
      </c>
      <c r="E92" s="127"/>
      <c r="F92" s="127"/>
      <c r="G92" s="128"/>
      <c r="H92" s="79">
        <v>-3400000</v>
      </c>
      <c r="I92" s="80"/>
      <c r="J92" s="81">
        <f>MAX(H92-I92,0)</f>
        <v>0</v>
      </c>
      <c r="K92" s="105" t="str">
        <f>C92 &amp; D92 &amp; G92</f>
        <v>10001020000130000810</v>
      </c>
      <c r="L92" s="82" t="str">
        <f>C92 &amp; D92 &amp; G92</f>
        <v>10001020000130000810</v>
      </c>
    </row>
    <row r="93" spans="1:12" s="83" customFormat="1" ht="36" customHeight="1">
      <c r="A93" s="76" t="s">
        <v>75</v>
      </c>
      <c r="B93" s="77" t="s">
        <v>12</v>
      </c>
      <c r="C93" s="110" t="s">
        <v>68</v>
      </c>
      <c r="D93" s="125" t="s">
        <v>76</v>
      </c>
      <c r="E93" s="127"/>
      <c r="F93" s="127"/>
      <c r="G93" s="128"/>
      <c r="H93" s="79">
        <v>-9120000</v>
      </c>
      <c r="I93" s="80"/>
      <c r="J93" s="81">
        <f>MAX(H93-I93,0)</f>
        <v>0</v>
      </c>
      <c r="K93" s="105" t="str">
        <f>C93 &amp; D93 &amp; G93</f>
        <v>10001030100130000810</v>
      </c>
      <c r="L93" s="82" t="str">
        <f>C93 &amp; D93 &amp; G93</f>
        <v>10001030100130000810</v>
      </c>
    </row>
    <row r="94" spans="1:12" ht="12.75" hidden="1" customHeight="1">
      <c r="A94" s="74"/>
      <c r="B94" s="16"/>
      <c r="C94" s="13"/>
      <c r="D94" s="13"/>
      <c r="E94" s="13"/>
      <c r="F94" s="13"/>
      <c r="G94" s="13"/>
      <c r="H94" s="33"/>
      <c r="I94" s="34"/>
      <c r="J94" s="54"/>
      <c r="K94" s="106"/>
    </row>
    <row r="95" spans="1:12" ht="12.75" customHeight="1">
      <c r="A95" s="72" t="s">
        <v>34</v>
      </c>
      <c r="B95" s="49" t="s">
        <v>13</v>
      </c>
      <c r="C95" s="170" t="s">
        <v>17</v>
      </c>
      <c r="D95" s="171"/>
      <c r="E95" s="171"/>
      <c r="F95" s="171"/>
      <c r="G95" s="172"/>
      <c r="H95" s="51">
        <v>0</v>
      </c>
      <c r="I95" s="51">
        <v>0</v>
      </c>
      <c r="J95" s="89">
        <v>0</v>
      </c>
    </row>
    <row r="96" spans="1:12" ht="12.75" customHeight="1">
      <c r="A96" s="73" t="s">
        <v>10</v>
      </c>
      <c r="B96" s="49"/>
      <c r="C96" s="170"/>
      <c r="D96" s="171"/>
      <c r="E96" s="171"/>
      <c r="F96" s="171"/>
      <c r="G96" s="172"/>
      <c r="H96" s="61"/>
      <c r="I96" s="62"/>
      <c r="J96" s="63"/>
    </row>
    <row r="97" spans="1:12" ht="12.75" hidden="1" customHeight="1">
      <c r="A97" s="117"/>
      <c r="B97" s="118" t="s">
        <v>13</v>
      </c>
      <c r="C97" s="119"/>
      <c r="D97" s="138"/>
      <c r="E97" s="139"/>
      <c r="F97" s="139"/>
      <c r="G97" s="140"/>
      <c r="H97" s="120"/>
      <c r="I97" s="121"/>
      <c r="J97" s="122"/>
      <c r="K97" s="123" t="str">
        <f>C97 &amp; D97 &amp; G97</f>
        <v/>
      </c>
      <c r="L97" s="124"/>
    </row>
    <row r="98" spans="1:12" ht="12.75" hidden="1" customHeight="1">
      <c r="A98" s="74"/>
      <c r="B98" s="15"/>
      <c r="C98" s="13"/>
      <c r="D98" s="13"/>
      <c r="E98" s="13"/>
      <c r="F98" s="13"/>
      <c r="G98" s="13"/>
      <c r="H98" s="33"/>
      <c r="I98" s="34"/>
      <c r="J98" s="54"/>
      <c r="K98" s="106"/>
    </row>
    <row r="99" spans="1:12" ht="12.75" customHeight="1">
      <c r="A99" s="72" t="s">
        <v>16</v>
      </c>
      <c r="B99" s="49" t="s">
        <v>9</v>
      </c>
      <c r="C99" s="163" t="s">
        <v>50</v>
      </c>
      <c r="D99" s="164"/>
      <c r="E99" s="164"/>
      <c r="F99" s="164"/>
      <c r="G99" s="165"/>
      <c r="H99" s="51">
        <v>0</v>
      </c>
      <c r="I99" s="51">
        <v>2358389.58</v>
      </c>
      <c r="J99" s="90">
        <f>IF(AND(H99&lt;&gt;0,H99&lt;&gt;""),MAX(H99-I99,0),0)</f>
        <v>0</v>
      </c>
    </row>
    <row r="100" spans="1:12" ht="22.5">
      <c r="A100" s="72" t="s">
        <v>51</v>
      </c>
      <c r="B100" s="49" t="s">
        <v>9</v>
      </c>
      <c r="C100" s="163" t="s">
        <v>52</v>
      </c>
      <c r="D100" s="164"/>
      <c r="E100" s="164"/>
      <c r="F100" s="164"/>
      <c r="G100" s="165"/>
      <c r="H100" s="51">
        <v>0</v>
      </c>
      <c r="I100" s="51">
        <v>2358389.58</v>
      </c>
      <c r="J100" s="90">
        <f>IF(AND(H100&lt;&gt;0,H100&lt;&gt;""),MAX(H100-I100,0),0)</f>
        <v>0</v>
      </c>
    </row>
    <row r="101" spans="1:12" ht="35.25" customHeight="1">
      <c r="A101" s="72" t="s">
        <v>54</v>
      </c>
      <c r="B101" s="49" t="s">
        <v>9</v>
      </c>
      <c r="C101" s="163" t="s">
        <v>53</v>
      </c>
      <c r="D101" s="164"/>
      <c r="E101" s="164"/>
      <c r="F101" s="164"/>
      <c r="G101" s="165"/>
      <c r="H101" s="51">
        <v>0</v>
      </c>
      <c r="I101" s="51">
        <v>0</v>
      </c>
      <c r="J101" s="90">
        <f>IF(AND(H101&lt;&gt;0,H101&lt;&gt;""),MAX(H101-I101,0),0)</f>
        <v>0</v>
      </c>
    </row>
    <row r="102" spans="1:12" ht="22.5">
      <c r="A102" s="93" t="s">
        <v>70</v>
      </c>
      <c r="B102" s="100" t="s">
        <v>14</v>
      </c>
      <c r="C102" s="112" t="s">
        <v>68</v>
      </c>
      <c r="D102" s="167" t="s">
        <v>69</v>
      </c>
      <c r="E102" s="167"/>
      <c r="F102" s="167"/>
      <c r="G102" s="168"/>
      <c r="H102" s="75">
        <v>-61030200</v>
      </c>
      <c r="I102" s="75">
        <v>-2818054.26</v>
      </c>
      <c r="J102" s="64" t="s">
        <v>17</v>
      </c>
      <c r="K102" s="99" t="str">
        <f>C102 &amp; D102 &amp; G102</f>
        <v>10001050201130000510</v>
      </c>
      <c r="L102" s="4" t="str">
        <f>C102 &amp; D102 &amp; G102</f>
        <v>10001050201130000510</v>
      </c>
    </row>
    <row r="103" spans="1:12" ht="22.5">
      <c r="A103" s="94" t="s">
        <v>66</v>
      </c>
      <c r="B103" s="100" t="s">
        <v>15</v>
      </c>
      <c r="C103" s="112" t="s">
        <v>68</v>
      </c>
      <c r="D103" s="167" t="s">
        <v>67</v>
      </c>
      <c r="E103" s="167"/>
      <c r="F103" s="167"/>
      <c r="G103" s="168"/>
      <c r="H103" s="95">
        <v>61030200</v>
      </c>
      <c r="I103" s="95">
        <v>5176443.84</v>
      </c>
      <c r="J103" s="96" t="s">
        <v>17</v>
      </c>
      <c r="K103" s="98" t="str">
        <f>C103 &amp; D103 &amp; G103</f>
        <v>10001050201130000610</v>
      </c>
      <c r="L103" s="4" t="str">
        <f>C103 &amp; D103 &amp; G103</f>
        <v>10001050201130000610</v>
      </c>
    </row>
    <row r="104" spans="1:12">
      <c r="A104" s="25"/>
      <c r="B104" s="28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2">
      <c r="A105" s="25"/>
      <c r="B105" s="28"/>
      <c r="C105" s="21"/>
      <c r="D105" s="21"/>
      <c r="E105" s="21"/>
      <c r="F105" s="21"/>
      <c r="G105" s="21"/>
      <c r="H105" s="21"/>
      <c r="I105" s="21"/>
      <c r="J105" s="21"/>
      <c r="K105" s="92"/>
      <c r="L105" s="92"/>
    </row>
    <row r="106" spans="1:12" ht="21.75" customHeight="1">
      <c r="A106" s="23" t="s">
        <v>174</v>
      </c>
      <c r="B106" s="173" t="s">
        <v>175</v>
      </c>
      <c r="C106" s="173"/>
      <c r="D106" s="173"/>
      <c r="E106" s="28"/>
      <c r="F106" s="28"/>
      <c r="G106" s="166" t="s">
        <v>176</v>
      </c>
      <c r="H106" s="166"/>
      <c r="I106" s="66"/>
      <c r="J106" s="66" t="s">
        <v>177</v>
      </c>
      <c r="K106" s="92"/>
      <c r="L106" s="92"/>
    </row>
    <row r="107" spans="1:12" ht="22.5" customHeight="1">
      <c r="A107" s="3" t="s">
        <v>45</v>
      </c>
      <c r="B107" s="175" t="s">
        <v>46</v>
      </c>
      <c r="C107" s="175"/>
      <c r="D107" s="175"/>
      <c r="E107" s="28"/>
      <c r="F107" s="28"/>
      <c r="G107" s="21"/>
      <c r="H107" s="21"/>
      <c r="I107" s="67" t="s">
        <v>48</v>
      </c>
      <c r="J107" s="28" t="s">
        <v>46</v>
      </c>
      <c r="K107" s="92"/>
      <c r="L107" s="92"/>
    </row>
    <row r="108" spans="1:12">
      <c r="A108" s="3"/>
      <c r="B108" s="28"/>
      <c r="C108" s="21"/>
      <c r="D108" s="21"/>
      <c r="E108" s="21"/>
      <c r="F108" s="21"/>
      <c r="G108" s="21"/>
      <c r="H108" s="21"/>
      <c r="I108" s="21"/>
      <c r="J108" s="21"/>
      <c r="K108" s="92"/>
      <c r="L108" s="92"/>
    </row>
    <row r="109" spans="1:12" ht="21.75" customHeight="1">
      <c r="A109" s="3" t="s">
        <v>47</v>
      </c>
      <c r="B109" s="174" t="s">
        <v>178</v>
      </c>
      <c r="C109" s="174"/>
      <c r="D109" s="174"/>
      <c r="E109" s="109"/>
      <c r="F109" s="109"/>
      <c r="G109" s="21"/>
      <c r="H109" s="21"/>
      <c r="I109" s="21"/>
      <c r="J109" s="21"/>
      <c r="K109" s="92"/>
      <c r="L109" s="92"/>
    </row>
    <row r="110" spans="1:12">
      <c r="A110" s="3" t="s">
        <v>45</v>
      </c>
      <c r="B110" s="169" t="s">
        <v>46</v>
      </c>
      <c r="C110" s="169"/>
      <c r="D110" s="169"/>
      <c r="E110" s="28"/>
      <c r="F110" s="28"/>
      <c r="G110" s="21"/>
      <c r="H110" s="21"/>
      <c r="I110" s="21"/>
      <c r="J110" s="21"/>
      <c r="K110" s="92"/>
      <c r="L110" s="92"/>
    </row>
    <row r="111" spans="1:12">
      <c r="A111" s="3"/>
      <c r="B111" s="28"/>
      <c r="C111" s="21"/>
      <c r="D111" s="21"/>
      <c r="E111" s="21"/>
      <c r="F111" s="21"/>
      <c r="G111" s="21"/>
      <c r="H111" s="21"/>
      <c r="I111" s="21"/>
      <c r="J111" s="21"/>
      <c r="K111" s="92"/>
      <c r="L111" s="92"/>
    </row>
    <row r="112" spans="1:12">
      <c r="A112" s="3" t="s">
        <v>179</v>
      </c>
      <c r="B112" s="28"/>
      <c r="C112" s="21"/>
      <c r="D112" s="21"/>
      <c r="E112" s="21"/>
      <c r="F112" s="21"/>
      <c r="G112" s="21"/>
      <c r="H112" s="21"/>
      <c r="I112" s="21"/>
      <c r="J112" s="21"/>
      <c r="K112" s="92"/>
      <c r="L112" s="92"/>
    </row>
    <row r="113" spans="1:12">
      <c r="A113" s="25"/>
      <c r="B113" s="28"/>
      <c r="C113" s="21"/>
      <c r="D113" s="21"/>
      <c r="E113" s="21"/>
      <c r="F113" s="21"/>
      <c r="G113" s="21"/>
      <c r="H113" s="21"/>
      <c r="I113" s="21"/>
      <c r="J113" s="21"/>
      <c r="K113" s="92"/>
      <c r="L113" s="92"/>
    </row>
    <row r="114" spans="1:12">
      <c r="K114" s="92"/>
      <c r="L114" s="92"/>
    </row>
    <row r="115" spans="1:12">
      <c r="K115" s="92"/>
      <c r="L115" s="92"/>
    </row>
    <row r="116" spans="1:12">
      <c r="K116" s="92"/>
      <c r="L116" s="92"/>
    </row>
    <row r="117" spans="1:12">
      <c r="K117" s="92"/>
      <c r="L117" s="92"/>
    </row>
    <row r="118" spans="1:12">
      <c r="K118" s="92"/>
      <c r="L118" s="92"/>
    </row>
    <row r="119" spans="1:12">
      <c r="K119" s="92"/>
      <c r="L119" s="92"/>
    </row>
  </sheetData>
  <mergeCells count="105">
    <mergeCell ref="J10:J12"/>
    <mergeCell ref="H10:H12"/>
    <mergeCell ref="B10:B12"/>
    <mergeCell ref="A1:I1"/>
    <mergeCell ref="B5:H5"/>
    <mergeCell ref="B6:H6"/>
    <mergeCell ref="B3:D3"/>
    <mergeCell ref="G3:H3"/>
    <mergeCell ref="D18:G18"/>
    <mergeCell ref="D19:G19"/>
    <mergeCell ref="A41:A43"/>
    <mergeCell ref="A9:J9"/>
    <mergeCell ref="C15:G15"/>
    <mergeCell ref="D16:G16"/>
    <mergeCell ref="D17:G17"/>
    <mergeCell ref="C14:G14"/>
    <mergeCell ref="A10:A12"/>
    <mergeCell ref="C10:G12"/>
    <mergeCell ref="D32:G32"/>
    <mergeCell ref="D33:G33"/>
    <mergeCell ref="D34:G34"/>
    <mergeCell ref="I10:I12"/>
    <mergeCell ref="B41:B43"/>
    <mergeCell ref="A39:J39"/>
    <mergeCell ref="J41:J43"/>
    <mergeCell ref="I41:I43"/>
    <mergeCell ref="C13:G13"/>
    <mergeCell ref="D31:G31"/>
    <mergeCell ref="D20:G20"/>
    <mergeCell ref="D21:G21"/>
    <mergeCell ref="D22:G22"/>
    <mergeCell ref="D23:G23"/>
    <mergeCell ref="D24:G24"/>
    <mergeCell ref="D30:G30"/>
    <mergeCell ref="H41:H43"/>
    <mergeCell ref="B110:D110"/>
    <mergeCell ref="C90:G90"/>
    <mergeCell ref="C95:G95"/>
    <mergeCell ref="C96:G96"/>
    <mergeCell ref="B106:D106"/>
    <mergeCell ref="B109:D109"/>
    <mergeCell ref="C99:G99"/>
    <mergeCell ref="C101:G101"/>
    <mergeCell ref="B107:D107"/>
    <mergeCell ref="C88:G88"/>
    <mergeCell ref="C89:G89"/>
    <mergeCell ref="C100:G100"/>
    <mergeCell ref="G106:H106"/>
    <mergeCell ref="D103:G103"/>
    <mergeCell ref="D102:G102"/>
    <mergeCell ref="B83:B85"/>
    <mergeCell ref="J83:J85"/>
    <mergeCell ref="I83:I85"/>
    <mergeCell ref="C79:G79"/>
    <mergeCell ref="A81:J81"/>
    <mergeCell ref="H83:H85"/>
    <mergeCell ref="C83:G85"/>
    <mergeCell ref="A83:A85"/>
    <mergeCell ref="D91:G91"/>
    <mergeCell ref="D92:G92"/>
    <mergeCell ref="D93:G93"/>
    <mergeCell ref="E72:F72"/>
    <mergeCell ref="E67:F67"/>
    <mergeCell ref="E68:F68"/>
    <mergeCell ref="E75:F75"/>
    <mergeCell ref="E76:F76"/>
    <mergeCell ref="C86:G86"/>
    <mergeCell ref="C87:G87"/>
    <mergeCell ref="D97:G97"/>
    <mergeCell ref="E63:F63"/>
    <mergeCell ref="E64:F64"/>
    <mergeCell ref="E65:F65"/>
    <mergeCell ref="E66:F66"/>
    <mergeCell ref="E73:F73"/>
    <mergeCell ref="E74:F74"/>
    <mergeCell ref="E69:F69"/>
    <mergeCell ref="E70:F70"/>
    <mergeCell ref="E71:F71"/>
    <mergeCell ref="E54:F54"/>
    <mergeCell ref="E60:F60"/>
    <mergeCell ref="E61:F61"/>
    <mergeCell ref="E62:F62"/>
    <mergeCell ref="E55:F55"/>
    <mergeCell ref="E56:F56"/>
    <mergeCell ref="E57:F57"/>
    <mergeCell ref="E58:F58"/>
    <mergeCell ref="E59:F59"/>
    <mergeCell ref="D35:G35"/>
    <mergeCell ref="D36:G36"/>
    <mergeCell ref="E47:F47"/>
    <mergeCell ref="E51:F51"/>
    <mergeCell ref="E52:F52"/>
    <mergeCell ref="E53:F53"/>
    <mergeCell ref="E50:F50"/>
    <mergeCell ref="C41:G43"/>
    <mergeCell ref="E48:F48"/>
    <mergeCell ref="E49:F49"/>
    <mergeCell ref="D29:G29"/>
    <mergeCell ref="D25:G25"/>
    <mergeCell ref="D26:G26"/>
    <mergeCell ref="D27:G27"/>
    <mergeCell ref="D28:G28"/>
    <mergeCell ref="C45:G45"/>
    <mergeCell ref="C44:G44"/>
    <mergeCell ref="C46:G46"/>
  </mergeCells>
  <phoneticPr fontId="0" type="noConversion"/>
  <pageMargins left="0.39370078740157483" right="0.39370078740157483" top="0.98425196850393704" bottom="0.39370078740157483" header="0" footer="0"/>
  <pageSetup paperSize="9" scale="90" orientation="portrait" r:id="rId1"/>
  <headerFooter alignWithMargins="0"/>
  <rowBreaks count="2" manualBreakCount="2">
    <brk id="37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buh_3</cp:lastModifiedBy>
  <cp:lastPrinted>2017-03-06T07:42:09Z</cp:lastPrinted>
  <dcterms:created xsi:type="dcterms:W3CDTF">2009-02-13T09:10:05Z</dcterms:created>
  <dcterms:modified xsi:type="dcterms:W3CDTF">2017-03-06T07:50:01Z</dcterms:modified>
</cp:coreProperties>
</file>