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95" activeTab="1"/>
  </bookViews>
  <sheets>
    <sheet name="1. Доходы бюджета" sheetId="1" r:id="rId1"/>
    <sheet name="2. Расходы бюджета" sheetId="2" r:id="rId2"/>
    <sheet name="3. Источники финансирования" sheetId="3" r:id="rId3"/>
  </sheets>
  <definedNames>
    <definedName name="_xlnm.Print_Titles" localSheetId="0">'1. Доходы бюджета'!$12:$14</definedName>
    <definedName name="_xlnm.Print_Titles" localSheetId="1">'2. Расходы бюджета'!$2:$5</definedName>
  </definedNames>
  <calcPr fullCalcOnLoad="1"/>
</workbook>
</file>

<file path=xl/sharedStrings.xml><?xml version="1.0" encoding="utf-8"?>
<sst xmlns="http://schemas.openxmlformats.org/spreadsheetml/2006/main" count="1613" uniqueCount="740">
  <si>
    <t>000 0103 9900100 244 340</t>
  </si>
  <si>
    <t>000 0103 9900100 852 290</t>
  </si>
  <si>
    <t>00004050000000000000</t>
  </si>
  <si>
    <t>Сельское хозяйство</t>
  </si>
  <si>
    <t>000 0405 9907071 244 225</t>
  </si>
  <si>
    <t>000 0804 0250100 851 290</t>
  </si>
  <si>
    <t>000 0104 9900100 121 211</t>
  </si>
  <si>
    <t>000 0104 9900100 121 213</t>
  </si>
  <si>
    <t>000 0104 9900100 122 212</t>
  </si>
  <si>
    <t>000 0104 9900100 244 221</t>
  </si>
  <si>
    <t>000 0104 9900100 244 222</t>
  </si>
  <si>
    <t>000 0104 9900100 244 223</t>
  </si>
  <si>
    <t>000 0104 9900100 244 225</t>
  </si>
  <si>
    <t>000 0104 9900100 244 226</t>
  </si>
  <si>
    <t>000 0104 9900100 244 310</t>
  </si>
  <si>
    <t>000 0104 9900100 244 340</t>
  </si>
  <si>
    <t>000 0104 9900100 851 290</t>
  </si>
  <si>
    <t>000 0104 9900100 852 290</t>
  </si>
  <si>
    <t>000 0104 9902921 540 251</t>
  </si>
  <si>
    <t>000 0113 9902340 244 225</t>
  </si>
  <si>
    <t xml:space="preserve"> ОТЧЕТ ОБ ИСПОЛНЕНИИ БЮДЖЕТА</t>
  </si>
  <si>
    <t>КОДЫ</t>
  </si>
  <si>
    <t>Форма по ОКУД</t>
  </si>
  <si>
    <t>0503117</t>
  </si>
  <si>
    <t>Дата</t>
  </si>
  <si>
    <t>Наименование</t>
  </si>
  <si>
    <t xml:space="preserve">по ОКПО  </t>
  </si>
  <si>
    <t>02290462</t>
  </si>
  <si>
    <t>финансового органа:</t>
  </si>
  <si>
    <t>Комитет финансов Администрации Пестовского муниципального района</t>
  </si>
  <si>
    <t xml:space="preserve">    Глава по БК</t>
  </si>
  <si>
    <t>492</t>
  </si>
  <si>
    <t xml:space="preserve">Наименование публично-правового образования: </t>
  </si>
  <si>
    <t>Бюджет Пестовского муниципального района</t>
  </si>
  <si>
    <t>по ОКТМО</t>
  </si>
  <si>
    <t>49232501000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</si>
  <si>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</si>
  <si>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</si>
  <si>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</si>
  <si>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</si>
  <si>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</si>
  <si>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</si>
  <si>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</si>
  <si>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</si>
  <si>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</si>
  <si>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</si>
  <si>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</si>
  <si>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</si>
  <si>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</si>
  <si>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</si>
  <si>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</si>
  <si>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</si>
  <si>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</si>
  <si>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</si>
  <si>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</si>
  <si>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</si>
  <si>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00010102040010000110</t>
  </si>
  <si>
    <t>Доходы от уплаты акцизов на дизельное топливо. зачисляемые в консолидированные бюджеты субъектов Российской Федерации</t>
  </si>
  <si>
    <t>00010302230010000110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</si>
  <si>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</si>
  <si>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00010302240010000110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</si>
  <si>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</si>
  <si>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00010302250010000110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</si>
  <si>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</si>
  <si>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00010302260010000110</t>
  </si>
  <si>
    <t>Единый налог на вмененный доход для отдельных видов деятельности</t>
  </si>
  <si>
    <t>00010502000020000110</t>
  </si>
  <si>
    <t>Единый налог на вмененный доход  для отдельных видов деятельности</t>
  </si>
  <si>
    <t>00010502010020000110</t>
  </si>
  <si>
    <t>Единый налог на вмененный доход для отдельных видов деятельности (за налоговые периоды, истекшие до 1 января 2011 года)</t>
  </si>
  <si>
    <t>00010502020020000110</t>
  </si>
  <si>
    <t>Единый сельскохозяйственный налог</t>
  </si>
  <si>
    <t>00010503010010000110</t>
  </si>
  <si>
    <t>Налог, взимаемый в связи с применением патентной системы налогообложения</t>
  </si>
  <si>
    <t>00010504020020000110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</si>
  <si>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</si>
  <si>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00010803010010000110</t>
  </si>
  <si>
    <t>Государственная пошлина за выдачу разрешения на установку рекламной конструкции</t>
  </si>
  <si>
    <t>00010807150010000110</t>
  </si>
  <si>
    <t>Земельный налог (по обязательствам, возникшим до 1 января 2006 года), мобилизуемый на межселенных территориях</t>
  </si>
  <si>
    <t>00010904053050000110</t>
  </si>
  <si>
    <t>Налог с продаж</t>
  </si>
  <si>
    <t>00010906010020000110</t>
  </si>
  <si>
    <t>Проценты, полученные от предоставления бюджетных кредитов внутри страны за счет средств бюджетов муниципальных районов</t>
  </si>
  <si>
    <t>00011103050050000120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</si>
  <si>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</si>
  <si>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</si>
  <si>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</si>
  <si>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</si>
  <si>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</si>
  <si>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00011109045050000120</t>
  </si>
  <si>
    <t>Плата за выбросы загрязняющих  веществ в атмосферный воздух стационарными объектами</t>
  </si>
  <si>
    <t>00011201010010000120</t>
  </si>
  <si>
    <t>Плата за выбросы загрязняющих  веществ в атмосферный воздух передвижными объектами</t>
  </si>
  <si>
    <t>00011201020010000120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</si>
  <si>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</si>
  <si>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</si>
  <si>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</si>
  <si>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</si>
  <si>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</si>
  <si>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00011402053050000410</t>
  </si>
  <si>
    <t>Доходы от продажи земельных участков, государственная собственность на которые не разграничена и которые расположены в границах поселений</t>
  </si>
  <si>
    <t>00011406013100000430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</si>
  <si>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</si>
  <si>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</si>
  <si>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</si>
  <si>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</si>
  <si>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</si>
  <si>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</si>
  <si>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</si>
  <si>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</si>
  <si>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</si>
  <si>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00011608010010000140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</si>
  <si>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</si>
  <si>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00011621050050000140</t>
  </si>
  <si>
    <t>Денежные взыскания (штрафы) за нарушение законодательства Российской Федерации об охране и использовании животного мира</t>
  </si>
  <si>
    <t>00011625030010000140</t>
  </si>
  <si>
    <t>Денежные взыскания (штрафы) за нарушение законодательства в области охраны окружающей среды</t>
  </si>
  <si>
    <t>00011625050010000140</t>
  </si>
  <si>
    <t>Денежные взыскания (штрафы) за нарушение земельного законодательства</t>
  </si>
  <si>
    <t>00011625060010000140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</si>
  <si>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</si>
  <si>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</si>
  <si>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</si>
  <si>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00011633050050000140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</si>
  <si>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</si>
  <si>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00011643000010000140</t>
  </si>
  <si>
    <t>Прочие поступления от денежных взысканий (штрафов) и иных сумм в возмещение ущерба, зачисляемые в бюджеты муниципальных районов</t>
  </si>
  <si>
    <t>00011690050050000140</t>
  </si>
  <si>
    <t>Невыясненные поступления, зачисляемые в бюджеты муниципальных районов</t>
  </si>
  <si>
    <t>00011701050050000180</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</si>
  <si>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</si>
  <si>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00020202077050000151</t>
  </si>
  <si>
    <t>00020202215050000151</t>
  </si>
  <si>
    <t>Прочие субсидии бюджетам муниципальных районов</t>
  </si>
  <si>
    <t>00020202999050000151</t>
  </si>
  <si>
    <t>Субвенции бюджетам муниципальных районов на оплату жилищно-коммунальных услуг отдельным категориям граждан</t>
  </si>
  <si>
    <t>00020203001050000151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</si>
  <si>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</si>
  <si>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00020203007050000151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</si>
  <si>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</si>
  <si>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00020203013050000151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</si>
  <si>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</si>
  <si>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00020203015050000151</t>
  </si>
  <si>
    <t>Субвенции бюджетам муниципальных районов на ежемесячное денежное вознаграждение за классное руководство</t>
  </si>
  <si>
    <t>00020203021050000151</t>
  </si>
  <si>
    <t>Субвенции бюджетам муниципальных районов на выполнение передаваемых полномочий субъектов Российской Федерации</t>
  </si>
  <si>
    <t>00020203024050000151</t>
  </si>
  <si>
    <t>Субвенции бюджетам муниципальных районов на содержание ребенка в семье опекуна и приемной семье, а также на оплату труда приемному родителю</t>
  </si>
  <si>
    <t>00020203027050000151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</si>
  <si>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</si>
  <si>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00020203029050000151</t>
  </si>
  <si>
    <t>Субвенция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</si>
  <si>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00020203119050000151</t>
  </si>
  <si>
    <t>Субвенции на услуги на погребение</t>
  </si>
  <si>
    <t>00020203999050000151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</si>
  <si>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</si>
  <si>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00020204014050000151</t>
  </si>
  <si>
    <t>Комплектование книжных фондов библиотек</t>
  </si>
  <si>
    <t>00020204025050000151</t>
  </si>
  <si>
    <t>Межбюджетные трансферты на подключение общедоступных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</si>
  <si>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00020204041050000151</t>
  </si>
  <si>
    <t>Доходы бюджетов муниципальных районов от возврата бюджетными учреждениями остатков субсидий прошлых лет</t>
  </si>
  <si>
    <t>00021805010050000180</t>
  </si>
  <si>
    <t>Возврат субсидий, субвенций и иных межбюджетных трансфертов, имеющих целевое назначение, прошлых лет из бюджетов муниципальных районов</t>
  </si>
  <si>
    <t>00021905000050000151</t>
  </si>
  <si>
    <t>2. РАСХОДЫ БЮДЖЕТА</t>
  </si>
  <si>
    <t xml:space="preserve">              Форма 0503117  с.2</t>
  </si>
  <si>
    <t>Код расхода
по бюджетной классификации</t>
  </si>
  <si>
    <t>Расходы бюджета - всего
    в том числе:</t>
  </si>
  <si>
    <t>200</t>
  </si>
  <si>
    <t>Заработная плата</t>
  </si>
  <si>
    <t>000 0102 9900100 121 211</t>
  </si>
  <si>
    <t>Начисления на выплаты по оплате труда</t>
  </si>
  <si>
    <t>000 0102 9900100 121 213</t>
  </si>
  <si>
    <t>Прочие выплаты</t>
  </si>
  <si>
    <t>000 0102 9900100 122 212</t>
  </si>
  <si>
    <t>Прочие работы, услуги</t>
  </si>
  <si>
    <t>000 0102 9900100 244 226</t>
  </si>
  <si>
    <t>Услуги связи</t>
  </si>
  <si>
    <t>Работы, услуги по содержанию имущества</t>
  </si>
  <si>
    <t>Увеличение стоимости основных средств</t>
  </si>
  <si>
    <t>Увеличение стоимости материальных запасов</t>
  </si>
  <si>
    <t>Прочие расходы</t>
  </si>
  <si>
    <t>Транспортные услуги</t>
  </si>
  <si>
    <t>Коммунальные услуги</t>
  </si>
  <si>
    <t>Перечисления другим бюджетам бюджетной системы Российской Федерации</t>
  </si>
  <si>
    <t>000 0104 9902922 540 251</t>
  </si>
  <si>
    <t>000 0104 9907230 244 223</t>
  </si>
  <si>
    <t>000 0105 9905120 244 226</t>
  </si>
  <si>
    <t>000 0106 0410100 121 211</t>
  </si>
  <si>
    <t>000 0106 0410100 121 213</t>
  </si>
  <si>
    <t>000 0106 0410100 122 212</t>
  </si>
  <si>
    <t>000 0106 0410100 244 221</t>
  </si>
  <si>
    <t>000 0106 0410100 244 223</t>
  </si>
  <si>
    <t>000 0106 0410100 244 225</t>
  </si>
  <si>
    <t>000 0106 0410100 244 226</t>
  </si>
  <si>
    <t>000 0106 0410100 244 290</t>
  </si>
  <si>
    <t>000 0106 0410100 244 310</t>
  </si>
  <si>
    <t>000 0106 0410100 244 340</t>
  </si>
  <si>
    <t>000 0106 0410100 851 290</t>
  </si>
  <si>
    <t>000 0106 0410100 852 290</t>
  </si>
  <si>
    <t>000 0106 0417230 244 223</t>
  </si>
  <si>
    <t>000 0106 9900100 121 211</t>
  </si>
  <si>
    <t>000 0106 9900100 121 213</t>
  </si>
  <si>
    <t>000 0106 9900100 122 212</t>
  </si>
  <si>
    <t>000 0106 9900100 244 221</t>
  </si>
  <si>
    <t>000 0106 9900100 244 222</t>
  </si>
  <si>
    <t>000 0106 9900100 244 225</t>
  </si>
  <si>
    <t>000 0106 9900100 244 226</t>
  </si>
  <si>
    <t>000 0106 9900100 244 310</t>
  </si>
  <si>
    <t>000 0106 9900100 244 340</t>
  </si>
  <si>
    <t>000 0111 9902320 870 290</t>
  </si>
  <si>
    <t>000 0113 0337028 121 211</t>
  </si>
  <si>
    <t>000 0113 0337028 121 213</t>
  </si>
  <si>
    <t>000 0113 0337028 244 340</t>
  </si>
  <si>
    <t>000 0113 0417028 121 211</t>
  </si>
  <si>
    <t>000 0113 0417028 121 213</t>
  </si>
  <si>
    <t>000 0113 0902670 244 226</t>
  </si>
  <si>
    <t>000 0113 0902670 244 340</t>
  </si>
  <si>
    <t>000 0113 1002380 244 226</t>
  </si>
  <si>
    <t>000 0113 1002380 244 310</t>
  </si>
  <si>
    <t>000 0113 1202820 244 226</t>
  </si>
  <si>
    <t>000 0113 1302660 244 223</t>
  </si>
  <si>
    <t>000 0113 1302660 244 226</t>
  </si>
  <si>
    <t>000 0113 9902340 244 290</t>
  </si>
  <si>
    <t>000 0113 9902340 870 290</t>
  </si>
  <si>
    <t>000 0113 9902360 852 290</t>
  </si>
  <si>
    <t>000 0113 9902400 244 226</t>
  </si>
  <si>
    <t>000 0113 9907028 121 211</t>
  </si>
  <si>
    <t>000 0113 9907028 121 213</t>
  </si>
  <si>
    <t>000 0113 9907028 122 212</t>
  </si>
  <si>
    <t>000 0113 9907028 244 221</t>
  </si>
  <si>
    <t>000 0113 9907028 244 222</t>
  </si>
  <si>
    <t>000 0113 9907028 244 223</t>
  </si>
  <si>
    <t>000 0113 9907028 244 225</t>
  </si>
  <si>
    <t>000 0113 9907028 244 226</t>
  </si>
  <si>
    <t>000 0113 9907028 244 340</t>
  </si>
  <si>
    <t>000 0113 9907065 244 340</t>
  </si>
  <si>
    <t>000 0113 9907065 530 251</t>
  </si>
  <si>
    <t>000 0309 9900101 121 211</t>
  </si>
  <si>
    <t>000 0309 9900101 121 213</t>
  </si>
  <si>
    <t>000 0309 9900101 122 212</t>
  </si>
  <si>
    <t>000 0309 9900101 244 221</t>
  </si>
  <si>
    <t>000 0309 9900101 244 310</t>
  </si>
  <si>
    <t>000 0309 9900101 244 340</t>
  </si>
  <si>
    <t>000 0310 9902420 244 225</t>
  </si>
  <si>
    <t>000 0310 9902420 244 226</t>
  </si>
  <si>
    <t>000 0310 9902420 244 340</t>
  </si>
  <si>
    <t>000 0409 1402680 244 225</t>
  </si>
  <si>
    <t>000 0409 1402680 244 226</t>
  </si>
  <si>
    <t>000 0409 1402680 244 340</t>
  </si>
  <si>
    <t>000 0409 1502390 244 225</t>
  </si>
  <si>
    <t>000 0409 1502390 244 226</t>
  </si>
  <si>
    <t>000 0409 1502390 244 290</t>
  </si>
  <si>
    <t>000 0409 1502390 244 340</t>
  </si>
  <si>
    <t>000 0409 1502390 852 290</t>
  </si>
  <si>
    <t>000 0409 1502391 244 225</t>
  </si>
  <si>
    <t>000 0409 1507151 244 225</t>
  </si>
  <si>
    <t>000 0409 1507151 244 226</t>
  </si>
  <si>
    <t>000 0409 1507152 244 225</t>
  </si>
  <si>
    <t>000 0409 1507154 244 225</t>
  </si>
  <si>
    <t>000 0409 9902903 540 251</t>
  </si>
  <si>
    <t>000 0412 0812300 244 226</t>
  </si>
  <si>
    <t>000 0412 0822490 244 310</t>
  </si>
  <si>
    <t>Безвозмездные перечисления организациям, за исключением государственных и муниципальных организаций</t>
  </si>
  <si>
    <t>000 0412 0822490 810 242</t>
  </si>
  <si>
    <t>000 0412 1202650 244 226</t>
  </si>
  <si>
    <t>000 0412 1302370 244 226</t>
  </si>
  <si>
    <t>000 0501 1202450 244 226</t>
  </si>
  <si>
    <t>000 0501 1702440 243 225</t>
  </si>
  <si>
    <t>000 0501 1702440 243 226</t>
  </si>
  <si>
    <t>000 0501 1702440 810 242</t>
  </si>
  <si>
    <t>Безвозмездные перечисления государственным и муниципальным организациям</t>
  </si>
  <si>
    <t>000 0502 9902460 810 241</t>
  </si>
  <si>
    <t>000 0503 1612500 244 223</t>
  </si>
  <si>
    <t>000 0503 1612510 244 225</t>
  </si>
  <si>
    <t>000 0503 1622540 244 225</t>
  </si>
  <si>
    <t>000 0503 1622540 244 340</t>
  </si>
  <si>
    <t>000 0503 1632520 244 225</t>
  </si>
  <si>
    <t>000 0503 1642530 244 225</t>
  </si>
  <si>
    <t>000 0503 1642530 244 226</t>
  </si>
  <si>
    <t>000 0503 1642530 244 290</t>
  </si>
  <si>
    <t>000 0503 1642530 244 310</t>
  </si>
  <si>
    <t>000 0503 1642530 244 340</t>
  </si>
  <si>
    <t>000 0505 9900101 611 241</t>
  </si>
  <si>
    <t>000 0605 2102830 612 241</t>
  </si>
  <si>
    <t>000 0605 2102831 612 241</t>
  </si>
  <si>
    <t>000 0605 2107201 612 241</t>
  </si>
  <si>
    <t>000 0701 0110101 611 241</t>
  </si>
  <si>
    <t>000 0701 0110101 621 241</t>
  </si>
  <si>
    <t>000 0701 0112710 622 241</t>
  </si>
  <si>
    <t>000 0701 0117004 611 241</t>
  </si>
  <si>
    <t>000 0701 0117004 621 241</t>
  </si>
  <si>
    <t>000 0701 0117006 621 241</t>
  </si>
  <si>
    <t>000 0701 0117212 622 241</t>
  </si>
  <si>
    <t>000 0701 0117230 611 241</t>
  </si>
  <si>
    <t>000 0701 0117230 621 241</t>
  </si>
  <si>
    <t>000 0702 0110101 611 241</t>
  </si>
  <si>
    <t>000 0702 0110101 621 241</t>
  </si>
  <si>
    <t>000 0702 0112705 612 241</t>
  </si>
  <si>
    <t>000 0702 0112710 612 241</t>
  </si>
  <si>
    <t>000 0702 0112710 622 241</t>
  </si>
  <si>
    <t>000 0702 0112720 612 241</t>
  </si>
  <si>
    <t>000 0702 0115097 612 241</t>
  </si>
  <si>
    <t>000 0702 0117004 611 241</t>
  </si>
  <si>
    <t>000 0702 0117004 621 241</t>
  </si>
  <si>
    <t>000 0702 0117006 611 241</t>
  </si>
  <si>
    <t>000 0702 0117034 323 340</t>
  </si>
  <si>
    <t>000 0702 0117050 612 241</t>
  </si>
  <si>
    <t>000 0702 0117050 622 241</t>
  </si>
  <si>
    <t>000 0702 0117057 612 241</t>
  </si>
  <si>
    <t>000 0702 0117057 622 241</t>
  </si>
  <si>
    <t>000 0702 0117063 611 241</t>
  </si>
  <si>
    <t>000 0702 0117063 621 241</t>
  </si>
  <si>
    <t>000 0702 0117208 612 241</t>
  </si>
  <si>
    <t>000 0702 0117208 622 241</t>
  </si>
  <si>
    <t>000 0702 0117212 612 241</t>
  </si>
  <si>
    <t>000 0702 0117212 622 241</t>
  </si>
  <si>
    <t>000 0702 0117230 611 241</t>
  </si>
  <si>
    <t>000 0702 0117230 621 241</t>
  </si>
  <si>
    <t>000 0702 0117245 612 241</t>
  </si>
  <si>
    <t>000 0702 0120101 621 241</t>
  </si>
  <si>
    <t>000 0702 0127212 622 241</t>
  </si>
  <si>
    <t>000 0702 0127230 621 241</t>
  </si>
  <si>
    <t>Пособия по социальной помощи населению</t>
  </si>
  <si>
    <t>000 0702 0167006 321 262</t>
  </si>
  <si>
    <t>000 0702 0167006 323 226</t>
  </si>
  <si>
    <t>000 0702 0167006 323 340</t>
  </si>
  <si>
    <t>000 0702 0220101 611 241</t>
  </si>
  <si>
    <t>000 0702 0222750 612 241</t>
  </si>
  <si>
    <t>000 0702 0227220 612 241</t>
  </si>
  <si>
    <t>000 0702 0227230 611 241</t>
  </si>
  <si>
    <t>000 0702 0320101 611 241</t>
  </si>
  <si>
    <t>000 0702 0327230 611 241</t>
  </si>
  <si>
    <t>000 0707 0130101 621 241</t>
  </si>
  <si>
    <t>000 0707 0132550 621 241</t>
  </si>
  <si>
    <t>000 0707 0137230 621 241</t>
  </si>
  <si>
    <t>000 0707 0142590 621 241</t>
  </si>
  <si>
    <t>000 0707 0150101 611 241</t>
  </si>
  <si>
    <t>000 0707 0152600 612 241</t>
  </si>
  <si>
    <t>000 0707 0152600 622 241</t>
  </si>
  <si>
    <t>000 0707 0152690 323 262</t>
  </si>
  <si>
    <t>000 0707 0152690 622 241</t>
  </si>
  <si>
    <t>000 0707 0312600 612 241</t>
  </si>
  <si>
    <t>000 0707 0322600 612 241</t>
  </si>
  <si>
    <t>000 0707 9902550 244 226</t>
  </si>
  <si>
    <t>000 0709 0122580 122 212</t>
  </si>
  <si>
    <t>000 0709 0122580 244 222</t>
  </si>
  <si>
    <t>000 0709 0122580 244 225</t>
  </si>
  <si>
    <t>000 0709 0122580 244 226</t>
  </si>
  <si>
    <t>000 0709 0122580 244 290</t>
  </si>
  <si>
    <t>000 0709 0122580 244 340</t>
  </si>
  <si>
    <t>000 0709 0160100 121 211</t>
  </si>
  <si>
    <t>000 0709 0160100 121 213</t>
  </si>
  <si>
    <t>000 0709 0160100 122 212</t>
  </si>
  <si>
    <t>000 0709 0160100 244 221</t>
  </si>
  <si>
    <t>000 0709 0160100 244 222</t>
  </si>
  <si>
    <t>000 0709 0160100 244 225</t>
  </si>
  <si>
    <t>000 0709 0160100 244 226</t>
  </si>
  <si>
    <t>000 0709 0160100 244 290</t>
  </si>
  <si>
    <t>000 0709 0160100 244 310</t>
  </si>
  <si>
    <t>000 0709 0160100 244 340</t>
  </si>
  <si>
    <t>000 0709 0160101 611 241</t>
  </si>
  <si>
    <t>000 0709 0160102 244 221</t>
  </si>
  <si>
    <t>000 0709 0160102 244 225</t>
  </si>
  <si>
    <t>000 0709 0160102 244 226</t>
  </si>
  <si>
    <t>000 0709 0160102 244 340</t>
  </si>
  <si>
    <t>000 0709 0160102 851 290</t>
  </si>
  <si>
    <t>000 0709 0160102 852 290</t>
  </si>
  <si>
    <t>000 0709 0160104 121 211</t>
  </si>
  <si>
    <t>000 0709 0160104 121 213</t>
  </si>
  <si>
    <t>000 0709 0160104 244 221</t>
  </si>
  <si>
    <t>000 0709 0160104 244 222</t>
  </si>
  <si>
    <t>000 0709 0160104 244 223</t>
  </si>
  <si>
    <t>000 0709 0160104 244 225</t>
  </si>
  <si>
    <t>000 0709 0160104 244 226</t>
  </si>
  <si>
    <t>000 0709 0160104 244 290</t>
  </si>
  <si>
    <t>000 0709 0160104 244 310</t>
  </si>
  <si>
    <t>000 0709 0160104 244 340</t>
  </si>
  <si>
    <t>000 0709 0160104 851 290</t>
  </si>
  <si>
    <t>000 0709 0160104 852 290</t>
  </si>
  <si>
    <t>000 0709 0167006 121 211</t>
  </si>
  <si>
    <t>000 0709 0167006 121 213</t>
  </si>
  <si>
    <t>000 0709 0167006 122 212</t>
  </si>
  <si>
    <t>000 0709 0167006 244 222</t>
  </si>
  <si>
    <t>000 0709 0167006 244 225</t>
  </si>
  <si>
    <t>000 0709 0167006 244 226</t>
  </si>
  <si>
    <t>000 0709 0167006 244 290</t>
  </si>
  <si>
    <t>000 0709 0167006 244 310</t>
  </si>
  <si>
    <t>000 0709 0167006 244 340</t>
  </si>
  <si>
    <t>000 0709 0167006 323 262</t>
  </si>
  <si>
    <t>000 0709 0167028 121 211</t>
  </si>
  <si>
    <t>000 0709 0167028 121 213</t>
  </si>
  <si>
    <t>000 0709 0167028 122 212</t>
  </si>
  <si>
    <t>000 0709 0167028 244 221</t>
  </si>
  <si>
    <t>000 0709 0167028 244 222</t>
  </si>
  <si>
    <t>000 0709 0167028 244 225</t>
  </si>
  <si>
    <t>000 0709 0167028 244 226</t>
  </si>
  <si>
    <t>000 0709 0167028 244 310</t>
  </si>
  <si>
    <t>000 0709 0167028 244 340</t>
  </si>
  <si>
    <t>000 0709 0167230 244 223</t>
  </si>
  <si>
    <t>000 0709 0167230 611 241</t>
  </si>
  <si>
    <t>000 0709 0337228 244 226</t>
  </si>
  <si>
    <t>000 0709 9907228 244 226</t>
  </si>
  <si>
    <t>000 0801 0210101 611 241</t>
  </si>
  <si>
    <t>000 0801 0210101 621 241</t>
  </si>
  <si>
    <t>000 0801 0212740 612 241</t>
  </si>
  <si>
    <t>000 0801 0212750 612 241</t>
  </si>
  <si>
    <t>000 0801 0212750 622 241</t>
  </si>
  <si>
    <t>000 0801 0215191 612 241</t>
  </si>
  <si>
    <t>000 0801 0215191 622 241</t>
  </si>
  <si>
    <t>000 0801 0217219 612 241</t>
  </si>
  <si>
    <t>000 0801 0217220 612 241</t>
  </si>
  <si>
    <t>000 0801 0217220 622 241</t>
  </si>
  <si>
    <t>000 0801 0217230 611 241</t>
  </si>
  <si>
    <t>000 0801 0217230 621 241</t>
  </si>
  <si>
    <t>000 0801 0230101 611 241</t>
  </si>
  <si>
    <t>000 0801 0232610 611 241</t>
  </si>
  <si>
    <t>000 0801 0232740 612 241</t>
  </si>
  <si>
    <t>000 0801 0235144 612 241</t>
  </si>
  <si>
    <t>000 0801 0235146 612 241</t>
  </si>
  <si>
    <t>000 0801 0235191 612 241</t>
  </si>
  <si>
    <t>000 0801 0237219 612 241</t>
  </si>
  <si>
    <t>000 0801 0237230 611 241</t>
  </si>
  <si>
    <t>000 0801 0242310 244 225</t>
  </si>
  <si>
    <t>000 0801 0242310 244 226</t>
  </si>
  <si>
    <t>000 0801 0250102 121 211</t>
  </si>
  <si>
    <t>000 0801 0250102 121 213</t>
  </si>
  <si>
    <t>000 0801 0250102 244 222</t>
  </si>
  <si>
    <t>000 0801 0250102 244 226</t>
  </si>
  <si>
    <t>000 0801 0250102 244 290</t>
  </si>
  <si>
    <t>000 0801 0250102 244 340</t>
  </si>
  <si>
    <t>000 0801 0250102 851 290</t>
  </si>
  <si>
    <t>000 0801 0250102 852 290</t>
  </si>
  <si>
    <t>000 0801 0252760 244 226</t>
  </si>
  <si>
    <t>000 0801 0257155 244 226</t>
  </si>
  <si>
    <t>000 0801 0257230 244 223</t>
  </si>
  <si>
    <t>000 0801 9902560 244 226</t>
  </si>
  <si>
    <t>000 0804 0250100 121 211</t>
  </si>
  <si>
    <t>000 0804 0250100 121 213</t>
  </si>
  <si>
    <t>000 0804 0250100 122 212</t>
  </si>
  <si>
    <t>000 0804 0250100 244 221</t>
  </si>
  <si>
    <t>000 0804 0250100 244 222</t>
  </si>
  <si>
    <t>000 0804 0250100 244 225</t>
  </si>
  <si>
    <t>000 0804 0250100 244 226</t>
  </si>
  <si>
    <t>000 0804 0250100 244 290</t>
  </si>
  <si>
    <t>000 0804 0250100 244 310</t>
  </si>
  <si>
    <t>000 0804 0250100 244 340</t>
  </si>
  <si>
    <t>000 0804 0250100 852 290</t>
  </si>
  <si>
    <t>000 0804 0250103 121 211</t>
  </si>
  <si>
    <t>000 0804 0250103 121 213</t>
  </si>
  <si>
    <t>000 0804 0250103 122 212</t>
  </si>
  <si>
    <t>000 0804 0250103 244 221</t>
  </si>
  <si>
    <t>000 0804 0250103 244 225</t>
  </si>
  <si>
    <t>000 0804 0250103 244 226</t>
  </si>
  <si>
    <t>000 0804 0250103 244 340</t>
  </si>
  <si>
    <t>000 0804 0250103 851 290</t>
  </si>
  <si>
    <t>000 0804 0250103 852 290</t>
  </si>
  <si>
    <t>000 0804 0257230 244 223</t>
  </si>
  <si>
    <t>000 1001 9906110 244 226</t>
  </si>
  <si>
    <t>Пенсии, пособия, выплачиваемые организациями сектора государственного управления</t>
  </si>
  <si>
    <t>000 1001 9906110 312 263</t>
  </si>
  <si>
    <t>000 1003 0167031 244 221</t>
  </si>
  <si>
    <t>000 1003 0167031 313 262</t>
  </si>
  <si>
    <t>000 1003 1102480 322 262</t>
  </si>
  <si>
    <t>000 1003 9905250 244 221</t>
  </si>
  <si>
    <t>000 1003 9905250 244 340</t>
  </si>
  <si>
    <t>000 1003 9905250 313 262</t>
  </si>
  <si>
    <t>000 1003 9907003 323 262</t>
  </si>
  <si>
    <t>000 1003 9907007 244 221</t>
  </si>
  <si>
    <t>000 1003 9907007 313 262</t>
  </si>
  <si>
    <t>000 1003 9907016 244 222</t>
  </si>
  <si>
    <t>000 1003 9907016 244 226</t>
  </si>
  <si>
    <t>000 1003 9907016 244 340</t>
  </si>
  <si>
    <t>000 1003 9907016 313 262</t>
  </si>
  <si>
    <t>000 1003 9907020 244 221</t>
  </si>
  <si>
    <t>000 1003 9907020 313 262</t>
  </si>
  <si>
    <t>000 1003 9907020 323 262</t>
  </si>
  <si>
    <t>000 1003 9907021 313 262</t>
  </si>
  <si>
    <t>000 1003 9907021 323 226</t>
  </si>
  <si>
    <t>000 1003 9907021 323 340</t>
  </si>
  <si>
    <t>000 1003 9907023 313 262</t>
  </si>
  <si>
    <t>000 1003 9907024 244 221</t>
  </si>
  <si>
    <t>000 1003 9907024 313 262</t>
  </si>
  <si>
    <t>000 1003 9907024 323 262</t>
  </si>
  <si>
    <t>000 1003 9907035 313 262</t>
  </si>
  <si>
    <t>000 1003 9907040 244 221</t>
  </si>
  <si>
    <t>000 1003 9907040 313 262</t>
  </si>
  <si>
    <t>000 1003 9907041 244 221</t>
  </si>
  <si>
    <t>000 1003 9907041 313 262</t>
  </si>
  <si>
    <t>000 1003 9907041 323 262</t>
  </si>
  <si>
    <t>000 1003 9907042 244 221</t>
  </si>
  <si>
    <t>000 1003 9907042 313 262</t>
  </si>
  <si>
    <t>000 1003 9907042 323 262</t>
  </si>
  <si>
    <t>000 1003 9907043 244 221</t>
  </si>
  <si>
    <t>000 1003 9907043 313 262</t>
  </si>
  <si>
    <t>000 1003 9907067 313 262</t>
  </si>
  <si>
    <t>000 1003 9907068 244 221</t>
  </si>
  <si>
    <t>000 1003 9907068 313 262</t>
  </si>
  <si>
    <t>000 1003 9907069 313 262</t>
  </si>
  <si>
    <t>000 1004 0167001 313 262</t>
  </si>
  <si>
    <t>000 1004 0167006 313 262</t>
  </si>
  <si>
    <t>000 1004 0167013 313 262</t>
  </si>
  <si>
    <t>000 1004 0167013 323 226</t>
  </si>
  <si>
    <t>000 1004 9905082 244 310</t>
  </si>
  <si>
    <t>000 1004 9907060 313 262</t>
  </si>
  <si>
    <t>000 1004 9907064 244 310</t>
  </si>
  <si>
    <t>000 1006 0502620 244 226</t>
  </si>
  <si>
    <t>000 1101 0310101 611 241</t>
  </si>
  <si>
    <t>000 1101 0312570 244 222</t>
  </si>
  <si>
    <t>000 1101 0312570 244 226</t>
  </si>
  <si>
    <t>000 1101 0312570 244 290</t>
  </si>
  <si>
    <t>000 1101 0312570 244 340</t>
  </si>
  <si>
    <t>000 1101 0317036 244 290</t>
  </si>
  <si>
    <t>000 1101 0317230 611 241</t>
  </si>
  <si>
    <t>000 1101 9902570 244 226</t>
  </si>
  <si>
    <t>000 1105 0330100 121 211</t>
  </si>
  <si>
    <t>000 1105 0330100 121 213</t>
  </si>
  <si>
    <t>000 1105 0330100 122 212</t>
  </si>
  <si>
    <t>000 1105 0330100 244 221</t>
  </si>
  <si>
    <t>000 1105 0330100 244 225</t>
  </si>
  <si>
    <t>000 1105 0330100 244 226</t>
  </si>
  <si>
    <t>000 1105 0330100 244 340</t>
  </si>
  <si>
    <t>000 1105 0337230 244 223</t>
  </si>
  <si>
    <t>Обслуживание внутреннего долга</t>
  </si>
  <si>
    <t>000 1301 0422330 730 231</t>
  </si>
  <si>
    <t>000 1401 9907010 511 251</t>
  </si>
  <si>
    <t>Результат исполнения бюджета (дефицит / профицит)</t>
  </si>
  <si>
    <t>450</t>
  </si>
  <si>
    <t>3. ИСТОЧНИКИ ФИНАНСИРОВАНИЯ ДЕФИЦИТА БЮДЖЕТА</t>
  </si>
  <si>
    <t xml:space="preserve">              Форма 0503117  с.3</t>
  </si>
  <si>
    <t>500</t>
  </si>
  <si>
    <t>520</t>
  </si>
  <si>
    <t>00001020000050000710</t>
  </si>
  <si>
    <t>00001020000050000810</t>
  </si>
  <si>
    <t>00001030100050000810</t>
  </si>
  <si>
    <t>00001060502050000640</t>
  </si>
  <si>
    <t>700</t>
  </si>
  <si>
    <t>710</t>
  </si>
  <si>
    <t>00001050201050000510</t>
  </si>
  <si>
    <t>720</t>
  </si>
  <si>
    <t>00001050201050000610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</si>
  <si>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</si>
  <si>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НАЛОГОВЫЕ И НЕНАЛОГОВЫЕ ДОХОДЫ</t>
  </si>
  <si>
    <t>00010000000000000000</t>
  </si>
  <si>
    <t>НАЛОГ НА ПРИБЫЛЬ, ДОХОДЫ</t>
  </si>
  <si>
    <t>00010100000000000000</t>
  </si>
  <si>
    <t>Налог на доходы физических лиц</t>
  </si>
  <si>
    <t>00010102000010000110</t>
  </si>
  <si>
    <t>НАЛОГИ НА ТОВАРЫ (РАБОТЫ, УСЛУГИ), РЕАЛИЗУЕМЫЕ НА ТЕРРИТОРИИ РОССИЙСКОЙ ФЕДЕРАЦИИ</t>
  </si>
  <si>
    <t>00010300000000000110</t>
  </si>
  <si>
    <t>НАЛОГИ НА СОВОКУПНЫЙ ДОХОД</t>
  </si>
  <si>
    <t>00010500000000000000</t>
  </si>
  <si>
    <t>ГОСУДАРСТВЕННАЯ ПОШЛИНА</t>
  </si>
  <si>
    <t>00010800000000000000</t>
  </si>
  <si>
    <t>ЗАДОЛЖЕННОСТЬ И ПЕРЕРАСЧЕТЫ ПО ОТМЕНЕННЫМ НАЛОГАМ,СБОРАМ И ИНЫМ ОБЯЗАТЕЛЬНЫМ ПЛАТЕЖАМ</t>
  </si>
  <si>
    <t>00010900000000000000</t>
  </si>
  <si>
    <t>ДОХОДЫ ОТ ИСПОЛЬЗОВАНИЯ ИМУЩЕСТВА, НАХОДЯЩЕГОСЯ В ГОСУДАРСТВЕННОЙ И МУНИЦИПАЛЬНОЙ СОБСТВЕННОСТИ</t>
  </si>
  <si>
    <t>00011100000000000000</t>
  </si>
  <si>
    <t>ПЛАТЕЖИ ПРИ ИСПОЛЬЗОВАНИИ ПРИРОДНЫМИ РЕСУРСАМИ</t>
  </si>
  <si>
    <t>00011200000000000000</t>
  </si>
  <si>
    <t>ДОХОДЫ ОТ ПРОДАЖИ ЗЕМЕЛЬНЫХ УЧАСТКОВ, КОТОРЫЕ РАСПОЛОЖЕНЫ В ГРАНИЦАХ ПОСЕЛЕНИЙ</t>
  </si>
  <si>
    <t>00011400000000000000</t>
  </si>
  <si>
    <t>ШТРАФЫ.САНКЦИИ.ВОЗМЕЩЕНИЕ УЩЕРБА</t>
  </si>
  <si>
    <t>00011600000000000000</t>
  </si>
  <si>
    <t>ПРОЧИЕ НЕНАЛОГОВЫЕ ДОХОДЫ</t>
  </si>
  <si>
    <t>00011700000000000000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</si>
  <si>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</si>
  <si>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</si>
  <si>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</si>
  <si>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</si>
  <si>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СУБСИДИИ БЮДЖЕТАМ МУНИЦИПАЛЬНЫХ РАЙОНОВ</t>
  </si>
  <si>
    <t>00020202000000000000</t>
  </si>
  <si>
    <t>СУБВЕНЦИИ БЮДЖЕТАМ МУНИЦИПАЛЬНЫХ РАЙОНОВ</t>
  </si>
  <si>
    <t>00020203000000000000</t>
  </si>
  <si>
    <t>ПРОЧИЕ МЕДБЮДЖЕТНЫЕ ТРАНСФЕРТЫ</t>
  </si>
  <si>
    <t>00020204000000000000</t>
  </si>
  <si>
    <r>
      <t>ДОХОДЫ БЮДЖЕТОВ БЮДЖЕТНОЙ СИСТЕМЫ РОССИЙСКОЙ ФЕДЕРАЦИИ ОТ ВОЗВРАТА</t>
    </r>
    <r>
      <rPr>
        <b/>
        <i/>
        <sz val="9"/>
        <rFont val="Arial"/>
        <family val="2"/>
      </rPr>
      <t xml:space="preserve"> </t>
    </r>
    <r>
      <rPr>
        <b/>
        <sz val="9"/>
        <rFont val="Arial"/>
        <family val="2"/>
      </rPr>
      <t>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r>
  </si>
  <si>
    <t>00021800000000000000</t>
  </si>
  <si>
    <t>ВОЗВРАТ ОСТАТКОВ СУБСИДИЙ, СУБВЕНЦИЙ И ИНЫХ МЕЖБЮДЖЕТНЫХ ТРАНСФЕРТОВ, ИМЕЮЩИХ ЦЕЛЕВОЕ НАЗНАЧЕНИЕ, ПРОШЛЫХ ЛЕТ</t>
  </si>
  <si>
    <t>00021900000000000000</t>
  </si>
  <si>
    <t xml:space="preserve"> Общегосударственные вопросы</t>
  </si>
  <si>
    <t>00001000000000000000</t>
  </si>
  <si>
    <t>Функционирование высшего должностного лица муниципального образования</t>
  </si>
  <si>
    <t>00001020000000000000</t>
  </si>
  <si>
    <t>Функционирование представительных органов муниципальных образований</t>
  </si>
  <si>
    <t>00001030000000000000</t>
  </si>
  <si>
    <t>Функционирование местных администраций</t>
  </si>
  <si>
    <t>00001040000000000000</t>
  </si>
  <si>
    <t>Судебная система</t>
  </si>
  <si>
    <t>00001050000000000000</t>
  </si>
  <si>
    <t>Обеспечение деятельности финансовых, налоговых и таможенных органов и органов финансового (финансово-бюджетного) надзора</t>
  </si>
  <si>
    <t>00001060000000000000</t>
  </si>
  <si>
    <t>Резервные фонды</t>
  </si>
  <si>
    <t>00001110000000000000</t>
  </si>
  <si>
    <t>Другие общегосударственные вопросы</t>
  </si>
  <si>
    <t>00001130000000000000</t>
  </si>
  <si>
    <t xml:space="preserve"> Национальная безопасность и правоохраниетльная деятельность</t>
  </si>
  <si>
    <t>00003000000000000000</t>
  </si>
  <si>
    <t>Защита населения от чрезвычайных ситуаций</t>
  </si>
  <si>
    <t>00003090000000000000</t>
  </si>
  <si>
    <t>Обеспечение пожарной безопаности</t>
  </si>
  <si>
    <t>00003100000000000000</t>
  </si>
  <si>
    <t>Национальная экономика</t>
  </si>
  <si>
    <t>00004000000000000000</t>
  </si>
  <si>
    <t>Дорожное хозяйство</t>
  </si>
  <si>
    <t>00004090000000000000</t>
  </si>
  <si>
    <t>Другие вопросы в области национальной экономики</t>
  </si>
  <si>
    <t>00004120000000000000</t>
  </si>
  <si>
    <t xml:space="preserve"> Жилищно-коммунальное хозяйство</t>
  </si>
  <si>
    <t>00005000000000000000</t>
  </si>
  <si>
    <t>Жилищное хозяйство</t>
  </si>
  <si>
    <t>00005010000000000000</t>
  </si>
  <si>
    <t>Коммунальное хозяйство</t>
  </si>
  <si>
    <t>00005020000000000000</t>
  </si>
  <si>
    <t>Благоустройство</t>
  </si>
  <si>
    <t>00005030000000000000</t>
  </si>
  <si>
    <t>Другие вопросы в области жилищно-коммунального хозяйства</t>
  </si>
  <si>
    <t>00005050000000000000</t>
  </si>
  <si>
    <t xml:space="preserve"> Охрана окружающей среды</t>
  </si>
  <si>
    <t>00006000000000000000</t>
  </si>
  <si>
    <t>Другие вопросы в области охраны окружающей среды</t>
  </si>
  <si>
    <t>00006050000000000000</t>
  </si>
  <si>
    <t xml:space="preserve"> Образование</t>
  </si>
  <si>
    <t>00007000000000000000</t>
  </si>
  <si>
    <t>Дошкольное образование</t>
  </si>
  <si>
    <t>00007010000000000000</t>
  </si>
  <si>
    <t>Общее образование</t>
  </si>
  <si>
    <t>00007020000000000000</t>
  </si>
  <si>
    <t>Молодежная политики и оздоровление детей</t>
  </si>
  <si>
    <t>00007070000000000000</t>
  </si>
  <si>
    <t>Другие вопросы в области образования</t>
  </si>
  <si>
    <t>00007090000000000000</t>
  </si>
  <si>
    <t xml:space="preserve"> Культура и Кинематография</t>
  </si>
  <si>
    <t>00008000000000000000</t>
  </si>
  <si>
    <t>Культура</t>
  </si>
  <si>
    <t>00008010000000000000</t>
  </si>
  <si>
    <t>Другие вопросы в области культуры и кинематографии</t>
  </si>
  <si>
    <t>00008040000000000000</t>
  </si>
  <si>
    <t xml:space="preserve"> Социальная политика</t>
  </si>
  <si>
    <t>Пенсионное обеспечение</t>
  </si>
  <si>
    <t>00010010000000000000</t>
  </si>
  <si>
    <t>Социальное обеспечение населения</t>
  </si>
  <si>
    <t>00010030000000000000</t>
  </si>
  <si>
    <t>Охрана семьи и детства</t>
  </si>
  <si>
    <t>00010040000000000000</t>
  </si>
  <si>
    <t>Другие вопросы в области социальной политики</t>
  </si>
  <si>
    <t>00010060000000000000</t>
  </si>
  <si>
    <t xml:space="preserve"> Физическая культура и спорт</t>
  </si>
  <si>
    <t>00011000000000000000</t>
  </si>
  <si>
    <t>Физическая культура</t>
  </si>
  <si>
    <t>00011010000000000000</t>
  </si>
  <si>
    <t>Другие вопросы в области физической культуры и спорта</t>
  </si>
  <si>
    <t>00011050000000000000</t>
  </si>
  <si>
    <t>ОБСЛУЖИВАНИЕ ГОСУДАРСТВЕННОГО И МУНИЦИПАЛЬНОГО ДОЛГА</t>
  </si>
  <si>
    <t>00013000000000000000</t>
  </si>
  <si>
    <t>Обслуживание государственного внутреннего и муниципального долга</t>
  </si>
  <si>
    <t>00013010000000000000</t>
  </si>
  <si>
    <t xml:space="preserve"> Межбюджетные трансферты бюджетам субъектов Российской Федерации и муниципальных образований общего характера</t>
  </si>
  <si>
    <t>00014000000000000000</t>
  </si>
  <si>
    <t>Дотации бюджетам поселений на выравнивание бюджетной обеспеченности</t>
  </si>
  <si>
    <t>00014010000000000000</t>
  </si>
  <si>
    <t>Код источника финансирования
дефицита бюджета по бюджетной классификации</t>
  </si>
  <si>
    <t>Неисполненные 
назначения</t>
  </si>
  <si>
    <t>1</t>
  </si>
  <si>
    <t>2</t>
  </si>
  <si>
    <t>3</t>
  </si>
  <si>
    <t>4</t>
  </si>
  <si>
    <t>5</t>
  </si>
  <si>
    <t>6</t>
  </si>
  <si>
    <t>ИСТОЧНИКИ ФИНАНСИРОВАНИЯ ДЕФИЦИТА БЮДЖЕТА - ВСЕГО</t>
  </si>
  <si>
    <t>х</t>
  </si>
  <si>
    <t>в том числе:</t>
  </si>
  <si>
    <t>ИСТОЧНИКИ ВНУТРЕННЕГО ФИНАНСИРОВАНИЯ</t>
  </si>
  <si>
    <t>КРЕДИТЫ КРЕДИТНЫХ ОРГАНИЗАЦИЙ В ВАЛЮТЕ РОССИЙСКОЙ ФЕДЕРАЦИИ</t>
  </si>
  <si>
    <t>ПОЛУЧЕНИЕ КРЕДИТОВ ОТ КРЕДИТНЫХ ОРГАНИЗАЦИЙ В ВАЛЮТЕ РОССИЙСКОЙ ФЕДЕРАЦИИ</t>
  </si>
  <si>
    <t>00001020000000000700</t>
  </si>
  <si>
    <t>Получение кредитов от кредитных организаций бюджетами муниципальных районов в валюте Российской Федерации</t>
  </si>
  <si>
    <t>ПОГАШЕНИЕ КРЕДИТОВ, ПРЕДОСТАВЛЕННЫХ КРЕДИТНЫМИ ОРГАНИЗАЦИЯМИ В ВАЛЮТЕ РОССИЙСКОЙ ФЕДЕРАЦИИ</t>
  </si>
  <si>
    <t>00001020000000000800</t>
  </si>
  <si>
    <t>Погашение бюджетами муниципальных районов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</si>
  <si>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</si>
  <si>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 xml:space="preserve">Бюджетные кредиты от других бюджетов бюджетной системы Российской Федерации в валюте Российской Федерации </t>
  </si>
  <si>
    <t>00001030100000000000</t>
  </si>
  <si>
    <t>00001030100000000700</t>
  </si>
  <si>
    <t>Получение кредитов от других бюджетов бюджетами муниципальных районов в валюте Российской Федерации</t>
  </si>
  <si>
    <t>00001030100000000710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</si>
  <si>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</si>
  <si>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</si>
  <si>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</si>
  <si>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</si>
  <si>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</si>
  <si>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00001060500000000000</t>
  </si>
  <si>
    <t>ПРЕДОСТАВЛЕНИЕ БЮДЖЕТНЫХ КРЕДИТОВ, ПРЕДОСТАВЛЕННЫХ ЮРИДИЧЕСКИМ ЛИЦАМ В ВАЛЮТЕ РФ</t>
  </si>
  <si>
    <t>00001060500000000500</t>
  </si>
  <si>
    <t>Предоставление бюджетных кредитов, предоставленных юридическим лицам из бюджетов муниципальных районов в валюте РФ</t>
  </si>
  <si>
    <t>00001060502050000540</t>
  </si>
  <si>
    <t>ВОЗВРАТ БЮДЖЕТНЫХ КРЕДИТОВ,ПРЕДОСТАВЛЕННЫХ ЮРИДИЧЕСКИМ ЛИЦАМ В ВАЛЮТЕ РФ</t>
  </si>
  <si>
    <t>00001060500000000600</t>
  </si>
  <si>
    <t>Возврат бюджетных кредитов, предоставленных юридическим лицам  в валюте Российской Федерации</t>
  </si>
  <si>
    <t>00001060501000000600</t>
  </si>
  <si>
    <t>Возврат бюджетных кредитов, предоставленных юридическим лицам из бюджетов муниципальных районов в валюте Российской Федерации</t>
  </si>
  <si>
    <t>00001060501050000640</t>
  </si>
  <si>
    <t>ВОЗВРАТ БЮДЖЕТНЫХ КРЕДИТОВ, ПРЕДОСТАВЛЕННЫХ ДРУГИМ БЮДЖЕТАМ БЮДЖЕТНОЙ СИСТЕМЫ РОССИЙСКОЙ ФЕДЕРАЦИИ В ВАЛЮТЕ РОССИЙСКОЙ ФЕДЕРАЦИИ</t>
  </si>
  <si>
    <t>00001060502000000640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</si>
  <si>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</si>
  <si>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</si>
  <si>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БЮДЖЕТА</t>
  </si>
  <si>
    <t>УВЕЛИЧЕНИЕ ОСТАТКОВ СРЕДСТ БЮДЖЕТОВ</t>
  </si>
  <si>
    <t>00001050000000000500</t>
  </si>
  <si>
    <t>УВЕЛИЧЕНИЕ ПРОЧИХ ОСТАТКОВ СРЕДСТ БЮДЖЕТОВ</t>
  </si>
  <si>
    <t>00001050200000000500</t>
  </si>
  <si>
    <t>Увеличение прочих остатков денежных средств бюджетов муниципальных районов</t>
  </si>
  <si>
    <t>УМЕНЬШЕНИЕ ОСТАТКОВ СРЕДСТ БЮДЖЕТОВ</t>
  </si>
  <si>
    <t>00001050000000000600</t>
  </si>
  <si>
    <t>УМЕНЬШЕНИЕ ПРОЧИХ ОСТАТКОВ СРЕДСТ БЮДЖЕТОВ</t>
  </si>
  <si>
    <t>00001050200000000600</t>
  </si>
  <si>
    <t>Уменьшение прочих остатков денежных средств бюджетов муниципальных районов</t>
  </si>
  <si>
    <t>Председатель комитета финансов</t>
  </si>
  <si>
    <t>И.Ю.Лазарец</t>
  </si>
  <si>
    <t>Главный бухгалтер</t>
  </si>
  <si>
    <t>В.Н.Зорина</t>
  </si>
  <si>
    <t>на 01.08.2015</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</si>
  <si>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</si>
  <si>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00011608020010000140</t>
  </si>
  <si>
    <t>000 0103 9900100 121 211</t>
  </si>
  <si>
    <t>000 0103 9900100 121 213</t>
  </si>
  <si>
    <t>000 0103 9900100 122 212</t>
  </si>
  <si>
    <t>000 0103 9900100 244 221</t>
  </si>
  <si>
    <t>000 0103 9900100 244 222</t>
  </si>
  <si>
    <t>000 0103 9900100 244 225</t>
  </si>
  <si>
    <t>000 0103 9900100 244 226</t>
  </si>
  <si>
    <t>000 0103 9900100 244 310</t>
  </si>
  <si>
    <t xml:space="preserve">  Национальная оборона</t>
  </si>
  <si>
    <t>00002000000000000000</t>
  </si>
  <si>
    <t>Мобилизационная и вневойсковая подготовка</t>
  </si>
  <si>
    <t>00002030000000000000</t>
  </si>
  <si>
    <t>000 0203 9905118 530 251</t>
  </si>
  <si>
    <t>10 августа 2015 года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</si>
</sst>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6">
    <font>
      <sz val="10"/>
      <name val="Arial"/>
      <family val="0"/>
    </font>
    <font>
      <sz val="11"/>
      <color indexed="8"/>
      <name val="Calibri"/>
      <family val="2"/>
    </font>
    <font>
      <b/>
      <sz val="8"/>
      <name val="Cambria"/>
      <family val="0"/>
    </font>
    <font>
      <sz val="8"/>
      <name val="Cambria"/>
      <family val="0"/>
    </font>
    <font>
      <b/>
      <sz val="10"/>
      <name val="Cambria"/>
      <family val="0"/>
    </font>
    <font>
      <sz val="9"/>
      <name val="Cambria"/>
      <family val="0"/>
    </font>
    <font>
      <i/>
      <sz val="9"/>
      <name val="Cambria"/>
      <family val="0"/>
    </font>
    <font>
      <sz val="10"/>
      <name val="Cambria"/>
      <family val="0"/>
    </font>
    <font>
      <sz val="7"/>
      <name val="Cambria"/>
      <family val="0"/>
    </font>
    <font>
      <sz val="8"/>
      <name val="Arial"/>
      <family val="2"/>
    </font>
    <font>
      <i/>
      <sz val="8"/>
      <name val="Arial"/>
      <family val="2"/>
    </font>
    <font>
      <b/>
      <sz val="9"/>
      <name val="Arial"/>
      <family val="2"/>
    </font>
    <font>
      <b/>
      <sz val="10"/>
      <name val="Arial Cyr"/>
      <family val="0"/>
    </font>
    <font>
      <b/>
      <i/>
      <sz val="9"/>
      <name val="Arial"/>
      <family val="2"/>
    </font>
    <font>
      <b/>
      <sz val="8"/>
      <name val="Arial"/>
      <family val="2"/>
    </font>
    <font>
      <b/>
      <sz val="10"/>
      <name val="Arial"/>
      <family val="2"/>
    </font>
    <font>
      <b/>
      <i/>
      <sz val="10"/>
      <name val="Arial"/>
      <family val="2"/>
    </font>
    <font>
      <b/>
      <i/>
      <sz val="9"/>
      <color indexed="8"/>
      <name val="Arial"/>
      <family val="2"/>
    </font>
    <font>
      <b/>
      <sz val="8"/>
      <name val="Arial Cyr"/>
      <family val="0"/>
    </font>
    <font>
      <sz val="8"/>
      <name val="Arial Cyr"/>
      <family val="0"/>
    </font>
    <font>
      <b/>
      <sz val="9"/>
      <name val="Times New Roman"/>
      <family val="1"/>
    </font>
    <font>
      <b/>
      <sz val="8"/>
      <name val="Times New Roman"/>
      <family val="1"/>
    </font>
    <font>
      <b/>
      <sz val="10"/>
      <name val="Times New Roman"/>
      <family val="1"/>
    </font>
    <font>
      <sz val="9"/>
      <name val="Times New Roman"/>
      <family val="1"/>
    </font>
    <font>
      <sz val="8"/>
      <name val="Times New Roman"/>
      <family val="1"/>
    </font>
    <font>
      <sz val="10"/>
      <name val="Times New Roman"/>
      <family val="1"/>
    </font>
    <font>
      <b/>
      <sz val="9"/>
      <name val="Cambria"/>
      <family val="1"/>
    </font>
    <font>
      <i/>
      <sz val="10"/>
      <name val="Cambria"/>
      <family val="1"/>
    </font>
    <font>
      <b/>
      <i/>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s>
  <fills count="27">
    <fill>
      <patternFill/>
    </fill>
    <fill>
      <patternFill patternType="gray125"/>
    </fill>
    <fill>
      <patternFill patternType="solid">
        <fgColor indexed="6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color indexed="8"/>
      </right>
      <top>
        <color indexed="63"/>
      </top>
      <bottom>
        <color indexed="63"/>
      </bottom>
    </border>
    <border>
      <left style="thin">
        <color indexed="8"/>
      </left>
      <right style="thin">
        <color indexed="8"/>
      </right>
      <top style="thin">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top style="thin"/>
      <bottom style="thin"/>
    </border>
    <border>
      <left style="thin">
        <color indexed="8"/>
      </left>
      <right style="medium"/>
      <top style="thin">
        <color indexed="8"/>
      </top>
      <bottom style="thin">
        <color indexed="8"/>
      </bottom>
    </border>
    <border>
      <left style="medium"/>
      <right style="thin"/>
      <top style="thin"/>
      <bottom style="medium"/>
    </border>
    <border>
      <left>
        <color indexed="63"/>
      </left>
      <right style="thin">
        <color indexed="8"/>
      </right>
      <top style="thin">
        <color indexed="8"/>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medium"/>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right style="medium"/>
      <top style="thin"/>
      <bottom style="thin"/>
    </border>
    <border>
      <left>
        <color indexed="63"/>
      </left>
      <right style="thin">
        <color indexed="8"/>
      </right>
      <top>
        <color indexed="63"/>
      </top>
      <bottom style="hair">
        <color indexed="8"/>
      </bottom>
    </border>
    <border>
      <left style="thin">
        <color indexed="8"/>
      </left>
      <right style="medium"/>
      <top style="medium"/>
      <bottom>
        <color indexed="63"/>
      </bottom>
    </border>
    <border>
      <left style="medium"/>
      <right style="thin">
        <color indexed="8"/>
      </right>
      <top style="medium"/>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63"/>
      </bottom>
    </border>
    <border>
      <left>
        <color indexed="63"/>
      </left>
      <right>
        <color indexed="63"/>
      </right>
      <top style="thin">
        <color indexed="8"/>
      </top>
      <bottom style="thin">
        <color indexed="8"/>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style="thin"/>
      <right style="medium"/>
      <top style="medium"/>
      <bottom style="thin"/>
    </border>
  </borders>
  <cellStyleXfs count="61">
    <xf numFmtId="0" fontId="0" fillId="2"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20" borderId="0" applyNumberFormat="0" applyBorder="0" applyAlignment="0" applyProtection="0"/>
    <xf numFmtId="0" fontId="30" fillId="8" borderId="1" applyNumberFormat="0" applyAlignment="0" applyProtection="0"/>
    <xf numFmtId="0" fontId="31" fillId="21" borderId="2" applyNumberFormat="0" applyAlignment="0" applyProtection="0"/>
    <xf numFmtId="0" fontId="32"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2" borderId="7" applyNumberFormat="0" applyAlignment="0" applyProtection="0"/>
    <xf numFmtId="0" fontId="38" fillId="0" borderId="0" applyNumberFormat="0" applyFill="0" applyBorder="0" applyAlignment="0" applyProtection="0"/>
    <xf numFmtId="0" fontId="39" fillId="23" borderId="0" applyNumberFormat="0" applyBorder="0" applyAlignment="0" applyProtection="0"/>
    <xf numFmtId="0" fontId="40" fillId="4" borderId="0" applyNumberFormat="0" applyBorder="0" applyAlignment="0" applyProtection="0"/>
    <xf numFmtId="0" fontId="41" fillId="0" borderId="0" applyNumberFormat="0" applyFill="0" applyBorder="0" applyAlignment="0" applyProtection="0"/>
    <xf numFmtId="0" fontId="1" fillId="24"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5" borderId="0" applyNumberFormat="0" applyBorder="0" applyAlignment="0" applyProtection="0"/>
  </cellStyleXfs>
  <cellXfs count="156">
    <xf numFmtId="0" fontId="0"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wrapText="1"/>
    </xf>
    <xf numFmtId="49" fontId="3" fillId="2" borderId="0" xfId="0" applyNumberFormat="1" applyFont="1" applyFill="1" applyAlignment="1">
      <alignment vertical="center" wrapText="1"/>
    </xf>
    <xf numFmtId="0" fontId="4" fillId="2" borderId="0" xfId="0" applyFont="1" applyFill="1" applyAlignment="1">
      <alignment vertical="center"/>
    </xf>
    <xf numFmtId="0" fontId="3" fillId="2" borderId="10" xfId="0" applyFont="1" applyFill="1" applyBorder="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horizontal="right" vertical="center"/>
    </xf>
    <xf numFmtId="49" fontId="3" fillId="2" borderId="13" xfId="0" applyNumberFormat="1" applyFont="1" applyFill="1" applyBorder="1" applyAlignment="1">
      <alignment horizontal="center" vertical="center"/>
    </xf>
    <xf numFmtId="1" fontId="3" fillId="2" borderId="14" xfId="0" applyNumberFormat="1" applyFont="1" applyFill="1" applyBorder="1" applyAlignment="1">
      <alignment horizontal="center" vertical="center"/>
    </xf>
    <xf numFmtId="0" fontId="3" fillId="2" borderId="0" xfId="0" applyFont="1" applyFill="1" applyAlignment="1">
      <alignment horizontal="left" vertical="center" wrapText="1"/>
    </xf>
    <xf numFmtId="1" fontId="3" fillId="2" borderId="14" xfId="0" applyNumberFormat="1" applyFont="1" applyFill="1" applyBorder="1" applyAlignment="1">
      <alignment horizontal="center" vertical="center" wrapText="1" shrinkToFit="1"/>
    </xf>
    <xf numFmtId="1" fontId="3" fillId="2" borderId="14" xfId="0" applyNumberFormat="1" applyFont="1" applyFill="1" applyBorder="1" applyAlignment="1">
      <alignment horizontal="center" vertical="center" shrinkToFit="1"/>
    </xf>
    <xf numFmtId="0" fontId="3" fillId="2" borderId="15" xfId="0" applyFont="1" applyFill="1" applyBorder="1" applyAlignment="1">
      <alignment vertical="center" wrapText="1"/>
    </xf>
    <xf numFmtId="49" fontId="3" fillId="2" borderId="15" xfId="0" applyNumberFormat="1" applyFont="1" applyFill="1" applyBorder="1" applyAlignment="1">
      <alignment vertical="center" wrapText="1"/>
    </xf>
    <xf numFmtId="49" fontId="3" fillId="2" borderId="14" xfId="0" applyNumberFormat="1"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7" fillId="2" borderId="0" xfId="0" applyFont="1" applyFill="1" applyAlignment="1">
      <alignment vertical="center"/>
    </xf>
    <xf numFmtId="0" fontId="8" fillId="2" borderId="18" xfId="0" applyFont="1" applyFill="1" applyBorder="1" applyAlignment="1">
      <alignment horizontal="right" vertical="center"/>
    </xf>
    <xf numFmtId="1" fontId="6" fillId="2" borderId="19" xfId="0" applyNumberFormat="1" applyFont="1" applyFill="1" applyBorder="1" applyAlignment="1">
      <alignment horizontal="center" shrinkToFit="1"/>
    </xf>
    <xf numFmtId="1" fontId="6" fillId="2" borderId="20" xfId="0" applyNumberFormat="1" applyFont="1" applyFill="1" applyBorder="1" applyAlignment="1">
      <alignment horizontal="center" shrinkToFit="1"/>
    </xf>
    <xf numFmtId="4" fontId="6" fillId="2" borderId="20" xfId="0" applyNumberFormat="1" applyFont="1" applyFill="1" applyBorder="1" applyAlignment="1">
      <alignment horizontal="right" shrinkToFit="1"/>
    </xf>
    <xf numFmtId="0" fontId="3" fillId="2" borderId="0" xfId="0" applyFont="1" applyFill="1" applyBorder="1" applyAlignment="1">
      <alignment vertic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49" fontId="10" fillId="2" borderId="24" xfId="0" applyNumberFormat="1" applyFont="1" applyFill="1" applyBorder="1" applyAlignment="1">
      <alignment horizontal="left" wrapText="1"/>
    </xf>
    <xf numFmtId="4" fontId="6" fillId="2" borderId="25" xfId="0" applyNumberFormat="1" applyFont="1" applyFill="1" applyBorder="1" applyAlignment="1">
      <alignment horizontal="right" shrinkToFit="1"/>
    </xf>
    <xf numFmtId="0" fontId="10" fillId="2" borderId="24" xfId="0" applyFont="1" applyFill="1" applyBorder="1" applyAlignment="1">
      <alignment horizontal="left" wrapText="1"/>
    </xf>
    <xf numFmtId="49" fontId="10" fillId="2" borderId="26" xfId="0" applyNumberFormat="1" applyFont="1" applyFill="1" applyBorder="1" applyAlignment="1">
      <alignment horizontal="left" wrapText="1"/>
    </xf>
    <xf numFmtId="1" fontId="6" fillId="2" borderId="27" xfId="0" applyNumberFormat="1" applyFont="1" applyFill="1" applyBorder="1" applyAlignment="1">
      <alignment horizontal="center" shrinkToFit="1"/>
    </xf>
    <xf numFmtId="1" fontId="6" fillId="2" borderId="22" xfId="0" applyNumberFormat="1" applyFont="1" applyFill="1" applyBorder="1" applyAlignment="1">
      <alignment horizontal="center" shrinkToFit="1"/>
    </xf>
    <xf numFmtId="4" fontId="6" fillId="2" borderId="22" xfId="0" applyNumberFormat="1" applyFont="1" applyFill="1" applyBorder="1" applyAlignment="1">
      <alignment horizontal="right" shrinkToFit="1"/>
    </xf>
    <xf numFmtId="4" fontId="6" fillId="2" borderId="23" xfId="0" applyNumberFormat="1" applyFont="1" applyFill="1" applyBorder="1" applyAlignment="1">
      <alignment horizontal="right" shrinkToFit="1"/>
    </xf>
    <xf numFmtId="0" fontId="0" fillId="2" borderId="0" xfId="0" applyAlignment="1">
      <alignment/>
    </xf>
    <xf numFmtId="49" fontId="11" fillId="25" borderId="28" xfId="0" applyNumberFormat="1" applyFont="1" applyFill="1" applyBorder="1" applyAlignment="1" applyProtection="1">
      <alignment horizontal="center" shrinkToFit="1"/>
      <protection locked="0"/>
    </xf>
    <xf numFmtId="49" fontId="11" fillId="25" borderId="29" xfId="0" applyNumberFormat="1" applyFont="1" applyFill="1" applyBorder="1" applyAlignment="1" applyProtection="1">
      <alignment horizontal="center" shrinkToFit="1"/>
      <protection locked="0"/>
    </xf>
    <xf numFmtId="43" fontId="12" fillId="25" borderId="28" xfId="0" applyNumberFormat="1" applyFont="1" applyFill="1" applyBorder="1" applyAlignment="1">
      <alignment/>
    </xf>
    <xf numFmtId="49" fontId="11" fillId="23" borderId="28" xfId="0" applyNumberFormat="1" applyFont="1" applyFill="1" applyBorder="1" applyAlignment="1">
      <alignment horizontal="center" shrinkToFit="1"/>
    </xf>
    <xf numFmtId="49" fontId="11" fillId="23" borderId="29" xfId="0" applyNumberFormat="1" applyFont="1" applyFill="1" applyBorder="1" applyAlignment="1">
      <alignment horizontal="center" shrinkToFit="1"/>
    </xf>
    <xf numFmtId="43" fontId="12" fillId="23" borderId="28" xfId="0" applyNumberFormat="1" applyFont="1" applyFill="1" applyBorder="1" applyAlignment="1">
      <alignment/>
    </xf>
    <xf numFmtId="49" fontId="11" fillId="25" borderId="28" xfId="0" applyNumberFormat="1" applyFont="1" applyFill="1" applyBorder="1" applyAlignment="1">
      <alignment horizontal="center" shrinkToFit="1"/>
    </xf>
    <xf numFmtId="49" fontId="11" fillId="25" borderId="29" xfId="0" applyNumberFormat="1" applyFont="1" applyFill="1" applyBorder="1" applyAlignment="1">
      <alignment horizontal="center" shrinkToFit="1"/>
    </xf>
    <xf numFmtId="49" fontId="11" fillId="23" borderId="29" xfId="0" applyNumberFormat="1" applyFont="1" applyFill="1" applyBorder="1" applyAlignment="1">
      <alignment horizontal="center"/>
    </xf>
    <xf numFmtId="49" fontId="13" fillId="25" borderId="28" xfId="0" applyNumberFormat="1" applyFont="1" applyFill="1" applyBorder="1" applyAlignment="1">
      <alignment horizontal="center" wrapText="1"/>
    </xf>
    <xf numFmtId="49" fontId="15" fillId="23" borderId="28" xfId="0" applyNumberFormat="1" applyFont="1" applyFill="1" applyBorder="1" applyAlignment="1">
      <alignment horizontal="center" wrapText="1"/>
    </xf>
    <xf numFmtId="49" fontId="13" fillId="23" borderId="28" xfId="0" applyNumberFormat="1" applyFont="1" applyFill="1" applyBorder="1" applyAlignment="1">
      <alignment horizontal="center" wrapText="1"/>
    </xf>
    <xf numFmtId="49" fontId="13" fillId="23" borderId="28" xfId="0" applyNumberFormat="1" applyFont="1" applyFill="1" applyBorder="1" applyAlignment="1">
      <alignment horizontal="center" shrinkToFit="1"/>
    </xf>
    <xf numFmtId="0" fontId="13" fillId="23" borderId="28" xfId="0" applyFont="1" applyFill="1" applyBorder="1" applyAlignment="1">
      <alignment horizontal="center" wrapText="1"/>
    </xf>
    <xf numFmtId="49" fontId="17" fillId="25" borderId="28" xfId="0" applyNumberFormat="1" applyFont="1" applyFill="1" applyBorder="1" applyAlignment="1">
      <alignment horizontal="center" shrinkToFit="1"/>
    </xf>
    <xf numFmtId="0" fontId="15" fillId="23" borderId="28" xfId="0" applyFont="1" applyFill="1" applyBorder="1" applyAlignment="1">
      <alignment horizontal="center" wrapText="1"/>
    </xf>
    <xf numFmtId="0" fontId="9" fillId="2" borderId="26"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33" xfId="0" applyFont="1" applyFill="1" applyBorder="1" applyAlignment="1">
      <alignment horizontal="center" vertical="center" wrapText="1"/>
    </xf>
    <xf numFmtId="49" fontId="20" fillId="0" borderId="34" xfId="0" applyNumberFormat="1" applyFont="1" applyFill="1" applyBorder="1" applyAlignment="1" applyProtection="1">
      <alignment horizontal="left" wrapText="1"/>
      <protection/>
    </xf>
    <xf numFmtId="49" fontId="21" fillId="0" borderId="34" xfId="0" applyNumberFormat="1" applyFont="1" applyFill="1" applyBorder="1" applyAlignment="1" applyProtection="1" quotePrefix="1">
      <alignment horizontal="center" wrapText="1"/>
      <protection/>
    </xf>
    <xf numFmtId="49" fontId="21" fillId="0" borderId="34" xfId="0" applyNumberFormat="1" applyFont="1" applyFill="1" applyBorder="1" applyAlignment="1" applyProtection="1" quotePrefix="1">
      <alignment horizontal="center"/>
      <protection/>
    </xf>
    <xf numFmtId="43" fontId="22" fillId="23" borderId="28" xfId="0" applyNumberFormat="1" applyFont="1" applyFill="1" applyBorder="1" applyAlignment="1" applyProtection="1">
      <alignment horizontal="center"/>
      <protection/>
    </xf>
    <xf numFmtId="43" fontId="22" fillId="23" borderId="34" xfId="0" applyNumberFormat="1" applyFont="1" applyFill="1" applyBorder="1" applyAlignment="1">
      <alignment horizontal="center"/>
    </xf>
    <xf numFmtId="49" fontId="23" fillId="0" borderId="28" xfId="0" applyNumberFormat="1" applyFont="1" applyFill="1" applyBorder="1" applyAlignment="1" applyProtection="1" quotePrefix="1">
      <alignment horizontal="left" wrapText="1"/>
      <protection/>
    </xf>
    <xf numFmtId="49" fontId="24" fillId="0" borderId="28" xfId="0" applyNumberFormat="1" applyFont="1" applyFill="1" applyBorder="1" applyAlignment="1" applyProtection="1">
      <alignment horizontal="center" wrapText="1"/>
      <protection/>
    </xf>
    <xf numFmtId="49" fontId="24" fillId="0" borderId="28" xfId="0" applyNumberFormat="1" applyFont="1" applyFill="1" applyBorder="1" applyAlignment="1" applyProtection="1" quotePrefix="1">
      <alignment horizontal="center"/>
      <protection/>
    </xf>
    <xf numFmtId="43" fontId="25" fillId="0" borderId="10" xfId="0" applyNumberFormat="1" applyFont="1" applyFill="1" applyBorder="1" applyAlignment="1" applyProtection="1">
      <alignment horizontal="center"/>
      <protection/>
    </xf>
    <xf numFmtId="43" fontId="25" fillId="0" borderId="18" xfId="0" applyNumberFormat="1" applyFont="1" applyFill="1" applyBorder="1" applyAlignment="1" applyProtection="1">
      <alignment horizontal="center"/>
      <protection/>
    </xf>
    <xf numFmtId="43" fontId="25" fillId="23" borderId="34" xfId="0" applyNumberFormat="1" applyFont="1" applyFill="1" applyBorder="1" applyAlignment="1">
      <alignment horizontal="center"/>
    </xf>
    <xf numFmtId="49" fontId="23" fillId="0" borderId="28" xfId="0" applyNumberFormat="1" applyFont="1" applyFill="1" applyBorder="1" applyAlignment="1" applyProtection="1">
      <alignment horizontal="left" wrapText="1"/>
      <protection/>
    </xf>
    <xf numFmtId="49" fontId="24" fillId="0" borderId="28" xfId="0" applyNumberFormat="1" applyFont="1" applyFill="1" applyBorder="1" applyAlignment="1" applyProtection="1" quotePrefix="1">
      <alignment horizontal="center" wrapText="1"/>
      <protection/>
    </xf>
    <xf numFmtId="43" fontId="25" fillId="23" borderId="35" xfId="0" applyNumberFormat="1" applyFont="1" applyFill="1" applyBorder="1" applyAlignment="1" applyProtection="1">
      <alignment horizontal="center"/>
      <protection/>
    </xf>
    <xf numFmtId="43" fontId="25" fillId="23" borderId="28" xfId="0" applyNumberFormat="1" applyFont="1" applyFill="1" applyBorder="1" applyAlignment="1" applyProtection="1">
      <alignment horizontal="center"/>
      <protection/>
    </xf>
    <xf numFmtId="0" fontId="23" fillId="0" borderId="28" xfId="0" applyNumberFormat="1" applyFont="1" applyFill="1" applyBorder="1" applyAlignment="1" applyProtection="1" quotePrefix="1">
      <alignment horizontal="left" wrapText="1"/>
      <protection/>
    </xf>
    <xf numFmtId="43" fontId="25" fillId="5" borderId="35" xfId="0" applyNumberFormat="1" applyFont="1" applyFill="1" applyBorder="1" applyAlignment="1" applyProtection="1">
      <alignment horizontal="center" wrapText="1"/>
      <protection/>
    </xf>
    <xf numFmtId="43" fontId="25" fillId="5" borderId="28" xfId="0" applyNumberFormat="1" applyFont="1" applyFill="1" applyBorder="1" applyAlignment="1" applyProtection="1">
      <alignment horizontal="center" wrapText="1"/>
      <protection/>
    </xf>
    <xf numFmtId="43" fontId="25" fillId="5" borderId="34" xfId="0" applyNumberFormat="1" applyFont="1" applyFill="1" applyBorder="1" applyAlignment="1">
      <alignment horizontal="center"/>
    </xf>
    <xf numFmtId="43" fontId="25" fillId="23" borderId="35" xfId="0" applyNumberFormat="1" applyFont="1" applyFill="1" applyBorder="1" applyAlignment="1" applyProtection="1">
      <alignment horizontal="center" wrapText="1"/>
      <protection/>
    </xf>
    <xf numFmtId="43" fontId="25" fillId="23" borderId="28" xfId="0" applyNumberFormat="1" applyFont="1" applyFill="1" applyBorder="1" applyAlignment="1" applyProtection="1">
      <alignment horizontal="center" wrapText="1"/>
      <protection/>
    </xf>
    <xf numFmtId="43" fontId="25" fillId="0" borderId="35" xfId="0" applyNumberFormat="1" applyFont="1" applyFill="1" applyBorder="1" applyAlignment="1" applyProtection="1">
      <alignment horizontal="center" wrapText="1"/>
      <protection/>
    </xf>
    <xf numFmtId="43" fontId="25" fillId="0" borderId="28" xfId="0" applyNumberFormat="1" applyFont="1" applyFill="1" applyBorder="1" applyAlignment="1" applyProtection="1">
      <alignment horizontal="center" wrapText="1"/>
      <protection/>
    </xf>
    <xf numFmtId="43" fontId="25" fillId="0" borderId="18" xfId="0" applyNumberFormat="1" applyFont="1" applyFill="1" applyBorder="1" applyAlignment="1" applyProtection="1">
      <alignment horizontal="center" wrapText="1"/>
      <protection/>
    </xf>
    <xf numFmtId="0" fontId="25" fillId="2" borderId="0" xfId="0" applyFont="1" applyAlignment="1">
      <alignment horizontal="justify" vertical="top" wrapText="1"/>
    </xf>
    <xf numFmtId="0" fontId="25" fillId="2" borderId="0" xfId="0" applyFont="1" applyAlignment="1">
      <alignment wrapText="1"/>
    </xf>
    <xf numFmtId="0" fontId="23" fillId="0" borderId="28" xfId="0" applyNumberFormat="1" applyFont="1" applyFill="1" applyBorder="1" applyAlignment="1" applyProtection="1">
      <alignment horizontal="left" wrapText="1"/>
      <protection/>
    </xf>
    <xf numFmtId="43" fontId="25" fillId="0" borderId="34" xfId="0" applyNumberFormat="1" applyFont="1" applyFill="1" applyBorder="1" applyAlignment="1">
      <alignment horizontal="center"/>
    </xf>
    <xf numFmtId="0" fontId="25" fillId="2" borderId="28" xfId="0" applyFont="1" applyBorder="1" applyAlignment="1">
      <alignment wrapText="1"/>
    </xf>
    <xf numFmtId="49" fontId="24" fillId="0" borderId="28" xfId="0" applyNumberFormat="1" applyFont="1" applyFill="1" applyBorder="1" applyAlignment="1" applyProtection="1">
      <alignment horizontal="center"/>
      <protection/>
    </xf>
    <xf numFmtId="43" fontId="25" fillId="0" borderId="36" xfId="0" applyNumberFormat="1" applyFont="1" applyFill="1" applyBorder="1" applyAlignment="1" applyProtection="1">
      <alignment horizontal="center"/>
      <protection/>
    </xf>
    <xf numFmtId="43" fontId="25" fillId="0" borderId="0" xfId="0" applyNumberFormat="1" applyFont="1" applyFill="1" applyBorder="1" applyAlignment="1" applyProtection="1">
      <alignment horizontal="center"/>
      <protection/>
    </xf>
    <xf numFmtId="43" fontId="25" fillId="0" borderId="28" xfId="0" applyNumberFormat="1" applyFont="1" applyFill="1" applyBorder="1" applyAlignment="1" applyProtection="1">
      <alignment horizontal="center"/>
      <protection/>
    </xf>
    <xf numFmtId="0" fontId="0" fillId="2" borderId="0" xfId="0" applyAlignment="1">
      <alignment horizontal="left"/>
    </xf>
    <xf numFmtId="0" fontId="0" fillId="2" borderId="0" xfId="0" applyFont="1" applyAlignment="1">
      <alignment/>
    </xf>
    <xf numFmtId="49" fontId="14" fillId="26" borderId="37" xfId="0" applyNumberFormat="1" applyFont="1" applyFill="1" applyBorder="1" applyAlignment="1">
      <alignment wrapText="1"/>
    </xf>
    <xf numFmtId="1" fontId="26" fillId="26" borderId="38" xfId="0" applyNumberFormat="1" applyFont="1" applyFill="1" applyBorder="1" applyAlignment="1" applyProtection="1">
      <alignment horizontal="center" shrinkToFit="1"/>
      <protection locked="0"/>
    </xf>
    <xf numFmtId="1" fontId="26" fillId="26" borderId="39" xfId="0" applyNumberFormat="1" applyFont="1" applyFill="1" applyBorder="1" applyAlignment="1" applyProtection="1">
      <alignment horizontal="center" shrinkToFit="1"/>
      <protection locked="0"/>
    </xf>
    <xf numFmtId="4" fontId="15" fillId="26" borderId="39" xfId="0" applyNumberFormat="1" applyFont="1" applyFill="1" applyBorder="1" applyAlignment="1" applyProtection="1">
      <alignment horizontal="right" shrinkToFit="1"/>
      <protection locked="0"/>
    </xf>
    <xf numFmtId="4" fontId="15" fillId="26" borderId="40" xfId="0" applyNumberFormat="1" applyFont="1" applyFill="1" applyBorder="1" applyAlignment="1" applyProtection="1">
      <alignment horizontal="right" shrinkToFit="1"/>
      <protection locked="0"/>
    </xf>
    <xf numFmtId="0" fontId="11" fillId="25" borderId="24" xfId="0" applyFont="1" applyFill="1" applyBorder="1" applyAlignment="1">
      <alignment wrapText="1"/>
    </xf>
    <xf numFmtId="43" fontId="12" fillId="25" borderId="41" xfId="0" applyNumberFormat="1" applyFont="1" applyFill="1" applyBorder="1" applyAlignment="1">
      <alignment/>
    </xf>
    <xf numFmtId="0" fontId="11" fillId="23" borderId="24" xfId="0" applyFont="1" applyFill="1" applyBorder="1" applyAlignment="1">
      <alignment wrapText="1"/>
    </xf>
    <xf numFmtId="43" fontId="12" fillId="23" borderId="41" xfId="0" applyNumberFormat="1" applyFont="1" applyFill="1" applyBorder="1" applyAlignment="1">
      <alignment/>
    </xf>
    <xf numFmtId="0" fontId="11" fillId="23" borderId="24" xfId="0" applyFont="1" applyFill="1" applyBorder="1" applyAlignment="1">
      <alignment vertical="top" wrapText="1"/>
    </xf>
    <xf numFmtId="0" fontId="8" fillId="2" borderId="0" xfId="0" applyFont="1" applyFill="1" applyBorder="1" applyAlignment="1">
      <alignment horizontal="right" vertical="center"/>
    </xf>
    <xf numFmtId="49" fontId="11" fillId="23" borderId="28" xfId="0" applyNumberFormat="1" applyFont="1" applyFill="1" applyBorder="1" applyAlignment="1" applyProtection="1">
      <alignment horizontal="center" shrinkToFit="1"/>
      <protection locked="0"/>
    </xf>
    <xf numFmtId="1" fontId="6" fillId="2" borderId="28" xfId="0" applyNumberFormat="1" applyFont="1" applyFill="1" applyBorder="1" applyAlignment="1">
      <alignment horizontal="center" shrinkToFit="1"/>
    </xf>
    <xf numFmtId="0" fontId="13" fillId="23" borderId="28" xfId="0" applyFont="1" applyFill="1" applyBorder="1" applyAlignment="1">
      <alignment horizontal="center" shrinkToFit="1"/>
    </xf>
    <xf numFmtId="0" fontId="13" fillId="25" borderId="24" xfId="0" applyFont="1" applyFill="1" applyBorder="1" applyAlignment="1">
      <alignment horizontal="center" wrapText="1"/>
    </xf>
    <xf numFmtId="0" fontId="15" fillId="23" borderId="24" xfId="0" applyFont="1" applyFill="1" applyBorder="1" applyAlignment="1">
      <alignment wrapText="1"/>
    </xf>
    <xf numFmtId="49" fontId="6" fillId="2" borderId="24" xfId="0" applyNumberFormat="1" applyFont="1" applyFill="1" applyBorder="1" applyAlignment="1">
      <alignment horizontal="left" wrapText="1"/>
    </xf>
    <xf numFmtId="0" fontId="15" fillId="23" borderId="24" xfId="0" applyFont="1" applyFill="1" applyBorder="1" applyAlignment="1">
      <alignment horizontal="left" wrapText="1"/>
    </xf>
    <xf numFmtId="0" fontId="16" fillId="23" borderId="24" xfId="0" applyFont="1" applyFill="1" applyBorder="1" applyAlignment="1">
      <alignment wrapText="1"/>
    </xf>
    <xf numFmtId="0" fontId="13" fillId="25" borderId="24" xfId="0" applyFont="1" applyFill="1" applyBorder="1" applyAlignment="1">
      <alignment horizontal="left" wrapText="1"/>
    </xf>
    <xf numFmtId="0" fontId="13" fillId="23" borderId="24" xfId="0" applyFont="1" applyFill="1" applyBorder="1" applyAlignment="1">
      <alignment wrapText="1"/>
    </xf>
    <xf numFmtId="0" fontId="13" fillId="23" borderId="24" xfId="0" applyFont="1" applyFill="1" applyBorder="1" applyAlignment="1">
      <alignment horizontal="center" wrapText="1"/>
    </xf>
    <xf numFmtId="0" fontId="13" fillId="23" borderId="24" xfId="0" applyFont="1" applyFill="1" applyBorder="1" applyAlignment="1">
      <alignment horizontal="left" wrapText="1"/>
    </xf>
    <xf numFmtId="49" fontId="5" fillId="2" borderId="26" xfId="0" applyNumberFormat="1" applyFont="1" applyFill="1" applyBorder="1" applyAlignment="1">
      <alignment wrapText="1"/>
    </xf>
    <xf numFmtId="1" fontId="5" fillId="2" borderId="30" xfId="0" applyNumberFormat="1" applyFont="1" applyFill="1" applyBorder="1" applyAlignment="1" applyProtection="1">
      <alignment horizontal="center" shrinkToFit="1"/>
      <protection locked="0"/>
    </xf>
    <xf numFmtId="4" fontId="27" fillId="2" borderId="28" xfId="0" applyNumberFormat="1" applyFont="1" applyFill="1" applyBorder="1" applyAlignment="1">
      <alignment horizontal="right" shrinkToFit="1"/>
    </xf>
    <xf numFmtId="4" fontId="27" fillId="2" borderId="41" xfId="0" applyNumberFormat="1" applyFont="1" applyFill="1" applyBorder="1" applyAlignment="1">
      <alignment horizontal="right" shrinkToFit="1"/>
    </xf>
    <xf numFmtId="4" fontId="28" fillId="25" borderId="28" xfId="0" applyNumberFormat="1" applyFont="1" applyFill="1" applyBorder="1" applyAlignment="1">
      <alignment horizontal="right" shrinkToFit="1"/>
    </xf>
    <xf numFmtId="4" fontId="28" fillId="25" borderId="41" xfId="0" applyNumberFormat="1" applyFont="1" applyFill="1" applyBorder="1" applyAlignment="1">
      <alignment horizontal="right" shrinkToFit="1"/>
    </xf>
    <xf numFmtId="49" fontId="26" fillId="26" borderId="37" xfId="0" applyNumberFormat="1" applyFont="1" applyFill="1" applyBorder="1" applyAlignment="1">
      <alignment wrapText="1"/>
    </xf>
    <xf numFmtId="1" fontId="26" fillId="26" borderId="34" xfId="0" applyNumberFormat="1" applyFont="1" applyFill="1" applyBorder="1" applyAlignment="1" applyProtection="1">
      <alignment horizontal="center" shrinkToFit="1"/>
      <protection locked="0"/>
    </xf>
    <xf numFmtId="4" fontId="4" fillId="26" borderId="34" xfId="0" applyNumberFormat="1" applyFont="1" applyFill="1" applyBorder="1" applyAlignment="1" applyProtection="1">
      <alignment horizontal="right" shrinkToFit="1"/>
      <protection locked="0"/>
    </xf>
    <xf numFmtId="14" fontId="3" fillId="2" borderId="14" xfId="0" applyNumberFormat="1" applyFont="1" applyFill="1" applyBorder="1" applyAlignment="1">
      <alignment horizontal="center" vertical="center"/>
    </xf>
    <xf numFmtId="1" fontId="6" fillId="2" borderId="20" xfId="0" applyNumberFormat="1" applyFont="1" applyFill="1" applyBorder="1" applyAlignment="1">
      <alignment horizontal="center" vertical="center" shrinkToFit="1"/>
    </xf>
    <xf numFmtId="4" fontId="6" fillId="2" borderId="20" xfId="0" applyNumberFormat="1" applyFont="1" applyFill="1" applyBorder="1" applyAlignment="1">
      <alignment horizontal="right" vertical="center" shrinkToFit="1"/>
    </xf>
    <xf numFmtId="49" fontId="6" fillId="2" borderId="42" xfId="0" applyNumberFormat="1" applyFont="1" applyFill="1" applyBorder="1" applyAlignment="1">
      <alignment horizontal="left" vertical="center" wrapText="1" indent="1"/>
    </xf>
    <xf numFmtId="49" fontId="6" fillId="2" borderId="42" xfId="0" applyNumberFormat="1" applyFont="1" applyFill="1" applyBorder="1" applyAlignment="1">
      <alignment vertical="center" wrapText="1"/>
    </xf>
    <xf numFmtId="43" fontId="45" fillId="0" borderId="28" xfId="0" applyNumberFormat="1" applyFont="1" applyFill="1" applyBorder="1" applyAlignment="1">
      <alignment/>
    </xf>
    <xf numFmtId="43" fontId="45" fillId="0" borderId="41" xfId="0" applyNumberFormat="1" applyFont="1" applyFill="1" applyBorder="1" applyAlignment="1">
      <alignment/>
    </xf>
    <xf numFmtId="0" fontId="11" fillId="23" borderId="24" xfId="0" applyFont="1" applyFill="1" applyBorder="1" applyAlignment="1">
      <alignment horizontal="left" wrapText="1"/>
    </xf>
    <xf numFmtId="4" fontId="5" fillId="2" borderId="20" xfId="0" applyNumberFormat="1" applyFont="1" applyFill="1" applyBorder="1" applyAlignment="1" applyProtection="1">
      <alignment horizontal="right" vertical="center" shrinkToFit="1"/>
      <protection locked="0"/>
    </xf>
    <xf numFmtId="4" fontId="15" fillId="25" borderId="20" xfId="0" applyNumberFormat="1" applyFont="1" applyFill="1" applyBorder="1" applyAlignment="1">
      <alignment horizontal="right" vertical="center" shrinkToFit="1"/>
    </xf>
    <xf numFmtId="0" fontId="3" fillId="2" borderId="43"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xf>
    <xf numFmtId="0" fontId="7" fillId="2" borderId="18"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9" fillId="2" borderId="48"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8" fillId="2" borderId="4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95"/>
  <sheetViews>
    <sheetView zoomScalePageLayoutView="0" workbookViewId="0" topLeftCell="A1">
      <selection activeCell="I19" sqref="I19"/>
    </sheetView>
  </sheetViews>
  <sheetFormatPr defaultColWidth="9.140625" defaultRowHeight="12.75"/>
  <cols>
    <col min="1" max="1" width="49.57421875" style="0" customWidth="1"/>
    <col min="2" max="2" width="6.00390625" style="0" customWidth="1"/>
    <col min="3" max="3" width="23.421875" style="0" customWidth="1"/>
    <col min="4" max="4" width="17.140625" style="0" customWidth="1"/>
    <col min="5" max="5" width="17.00390625" style="0" customWidth="1"/>
    <col min="6" max="6" width="16.57421875" style="0" customWidth="1"/>
  </cols>
  <sheetData>
    <row r="1" spans="1:6" ht="13.5" thickBot="1">
      <c r="A1" s="142" t="s">
        <v>20</v>
      </c>
      <c r="B1" s="142"/>
      <c r="C1" s="142"/>
      <c r="D1" s="142"/>
      <c r="E1" s="5"/>
      <c r="F1" s="6" t="s">
        <v>21</v>
      </c>
    </row>
    <row r="2" spans="1:6" ht="12.75">
      <c r="A2" s="4"/>
      <c r="B2" s="4"/>
      <c r="C2" s="4"/>
      <c r="D2" s="4"/>
      <c r="E2" s="7" t="s">
        <v>22</v>
      </c>
      <c r="F2" s="8" t="s">
        <v>23</v>
      </c>
    </row>
    <row r="3" spans="1:6" ht="12.75">
      <c r="A3" s="143" t="s">
        <v>723</v>
      </c>
      <c r="B3" s="143"/>
      <c r="C3" s="143"/>
      <c r="D3" s="143"/>
      <c r="E3" s="7" t="s">
        <v>24</v>
      </c>
      <c r="F3" s="125">
        <v>42217</v>
      </c>
    </row>
    <row r="4" spans="1:6" ht="12.75">
      <c r="A4" s="1" t="s">
        <v>25</v>
      </c>
      <c r="B4" s="2"/>
      <c r="C4" s="2"/>
      <c r="D4" s="3"/>
      <c r="E4" s="7" t="s">
        <v>26</v>
      </c>
      <c r="F4" s="9" t="s">
        <v>27</v>
      </c>
    </row>
    <row r="5" spans="1:6" ht="12.75">
      <c r="A5" s="10" t="s">
        <v>28</v>
      </c>
      <c r="B5" s="144" t="s">
        <v>29</v>
      </c>
      <c r="C5" s="144"/>
      <c r="D5" s="144"/>
      <c r="E5" s="7" t="s">
        <v>30</v>
      </c>
      <c r="F5" s="11" t="s">
        <v>31</v>
      </c>
    </row>
    <row r="6" spans="1:6" ht="12.75">
      <c r="A6" s="10" t="s">
        <v>32</v>
      </c>
      <c r="B6" s="145" t="s">
        <v>33</v>
      </c>
      <c r="C6" s="145"/>
      <c r="D6" s="145"/>
      <c r="E6" s="7" t="s">
        <v>34</v>
      </c>
      <c r="F6" s="12" t="s">
        <v>35</v>
      </c>
    </row>
    <row r="7" spans="1:6" ht="12.75">
      <c r="A7" s="1" t="s">
        <v>36</v>
      </c>
      <c r="B7" s="13"/>
      <c r="C7" s="13"/>
      <c r="D7" s="14"/>
      <c r="E7" s="7"/>
      <c r="F7" s="15"/>
    </row>
    <row r="8" spans="1:6" ht="13.5" thickBot="1">
      <c r="A8" s="1" t="s">
        <v>37</v>
      </c>
      <c r="B8" s="2"/>
      <c r="C8" s="2"/>
      <c r="D8" s="3"/>
      <c r="E8" s="7" t="s">
        <v>38</v>
      </c>
      <c r="F8" s="16">
        <v>383</v>
      </c>
    </row>
    <row r="9" spans="1:6" ht="12.75">
      <c r="A9" s="1"/>
      <c r="B9" s="1"/>
      <c r="C9" s="1"/>
      <c r="D9" s="1"/>
      <c r="E9" s="1"/>
      <c r="F9" s="17"/>
    </row>
    <row r="10" spans="1:6" ht="12.75">
      <c r="A10" s="137" t="s">
        <v>39</v>
      </c>
      <c r="B10" s="137"/>
      <c r="C10" s="137"/>
      <c r="D10" s="137"/>
      <c r="E10" s="137"/>
      <c r="F10" s="137"/>
    </row>
    <row r="11" spans="1:6" ht="13.5" thickBot="1">
      <c r="A11" s="24"/>
      <c r="B11" s="24"/>
      <c r="C11" s="24"/>
      <c r="D11" s="24"/>
      <c r="E11" s="24"/>
      <c r="F11" s="24"/>
    </row>
    <row r="12" spans="1:6" ht="12.75">
      <c r="A12" s="138" t="s">
        <v>40</v>
      </c>
      <c r="B12" s="140" t="s">
        <v>41</v>
      </c>
      <c r="C12" s="140" t="s">
        <v>42</v>
      </c>
      <c r="D12" s="140" t="s">
        <v>43</v>
      </c>
      <c r="E12" s="140" t="s">
        <v>44</v>
      </c>
      <c r="F12" s="135" t="s">
        <v>45</v>
      </c>
    </row>
    <row r="13" spans="1:6" ht="12.75">
      <c r="A13" s="139"/>
      <c r="B13" s="141"/>
      <c r="C13" s="141"/>
      <c r="D13" s="141"/>
      <c r="E13" s="141"/>
      <c r="F13" s="136"/>
    </row>
    <row r="14" spans="1:6" ht="13.5" thickBot="1">
      <c r="A14" s="25">
        <v>1</v>
      </c>
      <c r="B14" s="26">
        <v>2</v>
      </c>
      <c r="C14" s="26">
        <v>3</v>
      </c>
      <c r="D14" s="26">
        <v>4</v>
      </c>
      <c r="E14" s="26">
        <v>5</v>
      </c>
      <c r="F14" s="27">
        <v>6</v>
      </c>
    </row>
    <row r="15" spans="1:6" ht="22.5">
      <c r="A15" s="93" t="s">
        <v>46</v>
      </c>
      <c r="B15" s="94" t="s">
        <v>47</v>
      </c>
      <c r="C15" s="95" t="s">
        <v>48</v>
      </c>
      <c r="D15" s="96">
        <f>D16+D70</f>
        <v>549160713</v>
      </c>
      <c r="E15" s="96">
        <f>E16+E70</f>
        <v>299553203.11</v>
      </c>
      <c r="F15" s="97">
        <f>D15-E15</f>
        <v>249607509.89</v>
      </c>
    </row>
    <row r="16" spans="1:6" s="36" customFormat="1" ht="12.75">
      <c r="A16" s="98" t="s">
        <v>544</v>
      </c>
      <c r="B16" s="37" t="s">
        <v>47</v>
      </c>
      <c r="C16" s="38" t="s">
        <v>545</v>
      </c>
      <c r="D16" s="39">
        <f>D17+D23+D28+D34+D37+D40+D45+D50+D54+D68</f>
        <v>157085000</v>
      </c>
      <c r="E16" s="39">
        <f>E17+E23+E28+E34+E37+E40+E45+E50+E54+E68</f>
        <v>85566479.09</v>
      </c>
      <c r="F16" s="99">
        <f>D16-E16</f>
        <v>71518520.91</v>
      </c>
    </row>
    <row r="17" spans="1:6" s="36" customFormat="1" ht="12.75">
      <c r="A17" s="100" t="s">
        <v>546</v>
      </c>
      <c r="B17" s="40" t="s">
        <v>47</v>
      </c>
      <c r="C17" s="41" t="s">
        <v>547</v>
      </c>
      <c r="D17" s="42">
        <f>D18</f>
        <v>118439000</v>
      </c>
      <c r="E17" s="42">
        <f>E18</f>
        <v>64103259.6</v>
      </c>
      <c r="F17" s="101">
        <f>D17-E17</f>
        <v>54335740.4</v>
      </c>
    </row>
    <row r="18" spans="1:6" s="36" customFormat="1" ht="12.75">
      <c r="A18" s="100" t="s">
        <v>548</v>
      </c>
      <c r="B18" s="40" t="s">
        <v>47</v>
      </c>
      <c r="C18" s="41" t="s">
        <v>549</v>
      </c>
      <c r="D18" s="42">
        <f>SUM(D19:D22)</f>
        <v>118439000</v>
      </c>
      <c r="E18" s="42">
        <f>SUM(E19:E22)</f>
        <v>64103259.6</v>
      </c>
      <c r="F18" s="101">
        <f>D18-E18</f>
        <v>54335740.4</v>
      </c>
    </row>
    <row r="19" spans="1:6" ht="56.25">
      <c r="A19" s="28" t="s">
        <v>49</v>
      </c>
      <c r="B19" s="21" t="s">
        <v>47</v>
      </c>
      <c r="C19" s="126" t="s">
        <v>50</v>
      </c>
      <c r="D19" s="127">
        <v>117339000</v>
      </c>
      <c r="E19" s="127">
        <v>61869728.38</v>
      </c>
      <c r="F19" s="127">
        <v>55469271.62</v>
      </c>
    </row>
    <row r="20" spans="1:6" ht="90">
      <c r="A20" s="30" t="s">
        <v>51</v>
      </c>
      <c r="B20" s="21" t="s">
        <v>47</v>
      </c>
      <c r="C20" s="126" t="s">
        <v>52</v>
      </c>
      <c r="D20" s="127">
        <v>500000</v>
      </c>
      <c r="E20" s="127">
        <v>653426.93</v>
      </c>
      <c r="F20" s="127">
        <v>-153426.93</v>
      </c>
    </row>
    <row r="21" spans="1:6" ht="33.75">
      <c r="A21" s="28" t="s">
        <v>53</v>
      </c>
      <c r="B21" s="21" t="s">
        <v>47</v>
      </c>
      <c r="C21" s="126" t="s">
        <v>54</v>
      </c>
      <c r="D21" s="127">
        <v>500000</v>
      </c>
      <c r="E21" s="127">
        <v>658021.69</v>
      </c>
      <c r="F21" s="127">
        <v>-158021.69</v>
      </c>
    </row>
    <row r="22" spans="1:6" ht="168.75">
      <c r="A22" s="30" t="s">
        <v>55</v>
      </c>
      <c r="B22" s="21" t="s">
        <v>47</v>
      </c>
      <c r="C22" s="126" t="s">
        <v>56</v>
      </c>
      <c r="D22" s="127">
        <v>100000</v>
      </c>
      <c r="E22" s="127">
        <v>922082.6</v>
      </c>
      <c r="F22" s="127">
        <v>-822082.6</v>
      </c>
    </row>
    <row r="23" spans="1:6" s="36" customFormat="1" ht="36">
      <c r="A23" s="102" t="s">
        <v>550</v>
      </c>
      <c r="B23" s="40" t="s">
        <v>47</v>
      </c>
      <c r="C23" s="41" t="s">
        <v>551</v>
      </c>
      <c r="D23" s="42">
        <f>SUM(D24:D27)</f>
        <v>2049000</v>
      </c>
      <c r="E23" s="42">
        <f>SUM(E24:E27)</f>
        <v>1364387.1</v>
      </c>
      <c r="F23" s="101">
        <f>D23-E23</f>
        <v>684612.8999999999</v>
      </c>
    </row>
    <row r="24" spans="1:6" ht="33.75">
      <c r="A24" s="28" t="s">
        <v>57</v>
      </c>
      <c r="B24" s="21" t="s">
        <v>47</v>
      </c>
      <c r="C24" s="126" t="s">
        <v>58</v>
      </c>
      <c r="D24" s="127">
        <v>700000</v>
      </c>
      <c r="E24" s="127">
        <v>457284.75</v>
      </c>
      <c r="F24" s="127">
        <v>242715.25</v>
      </c>
    </row>
    <row r="25" spans="1:6" ht="45">
      <c r="A25" s="28" t="s">
        <v>59</v>
      </c>
      <c r="B25" s="21" t="s">
        <v>47</v>
      </c>
      <c r="C25" s="126" t="s">
        <v>60</v>
      </c>
      <c r="D25" s="127">
        <v>20000</v>
      </c>
      <c r="E25" s="127">
        <v>12486.95</v>
      </c>
      <c r="F25" s="127">
        <v>7513.05</v>
      </c>
    </row>
    <row r="26" spans="1:6" ht="45">
      <c r="A26" s="28" t="s">
        <v>61</v>
      </c>
      <c r="B26" s="21" t="s">
        <v>47</v>
      </c>
      <c r="C26" s="126" t="s">
        <v>62</v>
      </c>
      <c r="D26" s="127">
        <v>1309000</v>
      </c>
      <c r="E26" s="127">
        <v>927775.53</v>
      </c>
      <c r="F26" s="127">
        <v>381224.47</v>
      </c>
    </row>
    <row r="27" spans="1:6" ht="45">
      <c r="A27" s="28" t="s">
        <v>63</v>
      </c>
      <c r="B27" s="21" t="s">
        <v>47</v>
      </c>
      <c r="C27" s="126" t="s">
        <v>64</v>
      </c>
      <c r="D27" s="127">
        <v>20000</v>
      </c>
      <c r="E27" s="127">
        <v>-33160.13</v>
      </c>
      <c r="F27" s="127">
        <v>53160.13</v>
      </c>
    </row>
    <row r="28" spans="1:6" s="36" customFormat="1" ht="12.75">
      <c r="A28" s="100" t="s">
        <v>552</v>
      </c>
      <c r="B28" s="40" t="s">
        <v>47</v>
      </c>
      <c r="C28" s="41" t="s">
        <v>553</v>
      </c>
      <c r="D28" s="42">
        <f>SUM(D29:D33)</f>
        <v>13525000</v>
      </c>
      <c r="E28" s="42">
        <f>SUM(E29:E33)</f>
        <v>9496674.51</v>
      </c>
      <c r="F28" s="101">
        <f>D28-E28</f>
        <v>4028325.49</v>
      </c>
    </row>
    <row r="29" spans="1:6" ht="22.5">
      <c r="A29" s="28" t="s">
        <v>65</v>
      </c>
      <c r="B29" s="21" t="s">
        <v>47</v>
      </c>
      <c r="C29" s="126" t="s">
        <v>66</v>
      </c>
      <c r="D29" s="127">
        <v>13500000</v>
      </c>
      <c r="E29" s="127">
        <v>0</v>
      </c>
      <c r="F29" s="127">
        <v>13500000</v>
      </c>
    </row>
    <row r="30" spans="1:6" ht="22.5">
      <c r="A30" s="28" t="s">
        <v>67</v>
      </c>
      <c r="B30" s="21" t="s">
        <v>47</v>
      </c>
      <c r="C30" s="126" t="s">
        <v>68</v>
      </c>
      <c r="D30" s="127">
        <v>0</v>
      </c>
      <c r="E30" s="127">
        <v>9471673.32</v>
      </c>
      <c r="F30" s="127">
        <v>-9471673.32</v>
      </c>
    </row>
    <row r="31" spans="1:6" ht="33.75">
      <c r="A31" s="28" t="s">
        <v>69</v>
      </c>
      <c r="B31" s="21" t="s">
        <v>47</v>
      </c>
      <c r="C31" s="126" t="s">
        <v>70</v>
      </c>
      <c r="D31" s="127">
        <v>0</v>
      </c>
      <c r="E31" s="127">
        <v>2455.83</v>
      </c>
      <c r="F31" s="127">
        <v>-2455.83</v>
      </c>
    </row>
    <row r="32" spans="1:6" ht="12.75">
      <c r="A32" s="28" t="s">
        <v>71</v>
      </c>
      <c r="B32" s="21" t="s">
        <v>47</v>
      </c>
      <c r="C32" s="126" t="s">
        <v>72</v>
      </c>
      <c r="D32" s="127">
        <v>20000</v>
      </c>
      <c r="E32" s="127">
        <v>12045.36</v>
      </c>
      <c r="F32" s="127">
        <v>7954.64</v>
      </c>
    </row>
    <row r="33" spans="1:6" ht="22.5">
      <c r="A33" s="28" t="s">
        <v>73</v>
      </c>
      <c r="B33" s="21" t="s">
        <v>47</v>
      </c>
      <c r="C33" s="126" t="s">
        <v>74</v>
      </c>
      <c r="D33" s="127">
        <v>5000</v>
      </c>
      <c r="E33" s="127">
        <v>10500</v>
      </c>
      <c r="F33" s="127">
        <v>-5500</v>
      </c>
    </row>
    <row r="34" spans="1:6" s="36" customFormat="1" ht="12.75">
      <c r="A34" s="100" t="s">
        <v>554</v>
      </c>
      <c r="B34" s="40" t="s">
        <v>47</v>
      </c>
      <c r="C34" s="41" t="s">
        <v>555</v>
      </c>
      <c r="D34" s="42">
        <f>SUM(D35:D36)</f>
        <v>900000</v>
      </c>
      <c r="E34" s="42">
        <f>SUM(E35:E36)</f>
        <v>921715.03</v>
      </c>
      <c r="F34" s="101">
        <f>D34-E34</f>
        <v>-21715.030000000028</v>
      </c>
    </row>
    <row r="35" spans="1:6" ht="45">
      <c r="A35" s="28" t="s">
        <v>75</v>
      </c>
      <c r="B35" s="21" t="s">
        <v>47</v>
      </c>
      <c r="C35" s="126" t="s">
        <v>76</v>
      </c>
      <c r="D35" s="127">
        <v>900000</v>
      </c>
      <c r="E35" s="127">
        <v>886715.03</v>
      </c>
      <c r="F35" s="127">
        <v>13284.97</v>
      </c>
    </row>
    <row r="36" spans="1:6" ht="22.5">
      <c r="A36" s="28" t="s">
        <v>77</v>
      </c>
      <c r="B36" s="21" t="s">
        <v>47</v>
      </c>
      <c r="C36" s="126" t="s">
        <v>78</v>
      </c>
      <c r="D36" s="127">
        <v>0</v>
      </c>
      <c r="E36" s="127">
        <v>35000</v>
      </c>
      <c r="F36" s="127">
        <v>-35000</v>
      </c>
    </row>
    <row r="37" spans="1:6" s="36" customFormat="1" ht="36">
      <c r="A37" s="100" t="s">
        <v>556</v>
      </c>
      <c r="B37" s="40" t="s">
        <v>47</v>
      </c>
      <c r="C37" s="41" t="s">
        <v>557</v>
      </c>
      <c r="D37" s="42">
        <f>SUM(D38:D39)</f>
        <v>0</v>
      </c>
      <c r="E37" s="42">
        <f>SUM(E38:E39)</f>
        <v>643.14</v>
      </c>
      <c r="F37" s="101"/>
    </row>
    <row r="38" spans="1:6" ht="33.75">
      <c r="A38" s="28" t="s">
        <v>79</v>
      </c>
      <c r="B38" s="21" t="s">
        <v>47</v>
      </c>
      <c r="C38" s="126" t="s">
        <v>80</v>
      </c>
      <c r="D38" s="127">
        <v>0</v>
      </c>
      <c r="E38" s="127">
        <v>559.85</v>
      </c>
      <c r="F38" s="127">
        <v>-559.85</v>
      </c>
    </row>
    <row r="39" spans="1:6" ht="12.75">
      <c r="A39" s="28" t="s">
        <v>81</v>
      </c>
      <c r="B39" s="21" t="s">
        <v>47</v>
      </c>
      <c r="C39" s="126" t="s">
        <v>82</v>
      </c>
      <c r="D39" s="127">
        <v>0</v>
      </c>
      <c r="E39" s="127">
        <v>83.29</v>
      </c>
      <c r="F39" s="127">
        <v>-83.29</v>
      </c>
    </row>
    <row r="40" spans="1:6" s="36" customFormat="1" ht="36">
      <c r="A40" s="100" t="s">
        <v>558</v>
      </c>
      <c r="B40" s="40" t="s">
        <v>47</v>
      </c>
      <c r="C40" s="41" t="s">
        <v>559</v>
      </c>
      <c r="D40" s="42">
        <f>SUM(D41:D44)</f>
        <v>19065000</v>
      </c>
      <c r="E40" s="42">
        <f>SUM(E41:E44)</f>
        <v>6417336.59</v>
      </c>
      <c r="F40" s="101">
        <f>D40-E40</f>
        <v>12647663.41</v>
      </c>
    </row>
    <row r="41" spans="1:6" ht="33.75">
      <c r="A41" s="28" t="s">
        <v>83</v>
      </c>
      <c r="B41" s="21" t="s">
        <v>47</v>
      </c>
      <c r="C41" s="126" t="s">
        <v>84</v>
      </c>
      <c r="D41" s="127">
        <v>465000</v>
      </c>
      <c r="E41" s="127">
        <v>0</v>
      </c>
      <c r="F41" s="127">
        <v>465000</v>
      </c>
    </row>
    <row r="42" spans="1:6" ht="56.25">
      <c r="A42" s="30" t="s">
        <v>85</v>
      </c>
      <c r="B42" s="21" t="s">
        <v>47</v>
      </c>
      <c r="C42" s="126" t="s">
        <v>86</v>
      </c>
      <c r="D42" s="127">
        <v>2000000</v>
      </c>
      <c r="E42" s="127">
        <v>2266104.8</v>
      </c>
      <c r="F42" s="127">
        <v>-266104.8</v>
      </c>
    </row>
    <row r="43" spans="1:6" ht="56.25">
      <c r="A43" s="30" t="s">
        <v>87</v>
      </c>
      <c r="B43" s="21" t="s">
        <v>47</v>
      </c>
      <c r="C43" s="126" t="s">
        <v>88</v>
      </c>
      <c r="D43" s="127">
        <v>15000000</v>
      </c>
      <c r="E43" s="127">
        <v>3056379.7</v>
      </c>
      <c r="F43" s="127">
        <v>11943620.3</v>
      </c>
    </row>
    <row r="44" spans="1:6" ht="56.25">
      <c r="A44" s="28" t="s">
        <v>89</v>
      </c>
      <c r="B44" s="21" t="s">
        <v>47</v>
      </c>
      <c r="C44" s="126" t="s">
        <v>90</v>
      </c>
      <c r="D44" s="127">
        <v>1600000</v>
      </c>
      <c r="E44" s="127">
        <v>1094852.09</v>
      </c>
      <c r="F44" s="127">
        <v>505147.91</v>
      </c>
    </row>
    <row r="45" spans="1:6" s="36" customFormat="1" ht="24">
      <c r="A45" s="100" t="s">
        <v>560</v>
      </c>
      <c r="B45" s="40" t="s">
        <v>47</v>
      </c>
      <c r="C45" s="41" t="s">
        <v>561</v>
      </c>
      <c r="D45" s="42">
        <f>SUM(D46:D49)</f>
        <v>670000</v>
      </c>
      <c r="E45" s="42">
        <f>SUM(E46:E49)</f>
        <v>641145.52</v>
      </c>
      <c r="F45" s="101">
        <f>D45-E45</f>
        <v>28854.47999999998</v>
      </c>
    </row>
    <row r="46" spans="1:6" ht="22.5">
      <c r="A46" s="28" t="s">
        <v>91</v>
      </c>
      <c r="B46" s="21" t="s">
        <v>47</v>
      </c>
      <c r="C46" s="126" t="s">
        <v>92</v>
      </c>
      <c r="D46" s="127">
        <v>318000</v>
      </c>
      <c r="E46" s="127">
        <v>463101.1</v>
      </c>
      <c r="F46" s="127">
        <v>-145101.1</v>
      </c>
    </row>
    <row r="47" spans="1:6" ht="22.5">
      <c r="A47" s="28" t="s">
        <v>93</v>
      </c>
      <c r="B47" s="21" t="s">
        <v>47</v>
      </c>
      <c r="C47" s="126" t="s">
        <v>94</v>
      </c>
      <c r="D47" s="127">
        <v>5000</v>
      </c>
      <c r="E47" s="127">
        <v>3171.81</v>
      </c>
      <c r="F47" s="127">
        <v>1828.19</v>
      </c>
    </row>
    <row r="48" spans="1:6" ht="12.75">
      <c r="A48" s="28" t="s">
        <v>95</v>
      </c>
      <c r="B48" s="21" t="s">
        <v>47</v>
      </c>
      <c r="C48" s="126" t="s">
        <v>96</v>
      </c>
      <c r="D48" s="127">
        <v>67000</v>
      </c>
      <c r="E48" s="127">
        <v>2595.88</v>
      </c>
      <c r="F48" s="127">
        <v>64404.12</v>
      </c>
    </row>
    <row r="49" spans="1:6" ht="12.75">
      <c r="A49" s="28" t="s">
        <v>97</v>
      </c>
      <c r="B49" s="21" t="s">
        <v>47</v>
      </c>
      <c r="C49" s="126" t="s">
        <v>98</v>
      </c>
      <c r="D49" s="127">
        <v>280000</v>
      </c>
      <c r="E49" s="127">
        <v>172276.73</v>
      </c>
      <c r="F49" s="127">
        <v>107723.27</v>
      </c>
    </row>
    <row r="50" spans="1:6" s="36" customFormat="1" ht="24">
      <c r="A50" s="100" t="s">
        <v>562</v>
      </c>
      <c r="B50" s="40" t="s">
        <v>47</v>
      </c>
      <c r="C50" s="41" t="s">
        <v>563</v>
      </c>
      <c r="D50" s="42">
        <f>SUM(D51:D53)</f>
        <v>1137000</v>
      </c>
      <c r="E50" s="42">
        <f>SUM(E51:E53)</f>
        <v>733320.53</v>
      </c>
      <c r="F50" s="101">
        <f>D50-E50</f>
        <v>403679.47</v>
      </c>
    </row>
    <row r="51" spans="1:6" ht="67.5">
      <c r="A51" s="30" t="s">
        <v>99</v>
      </c>
      <c r="B51" s="21" t="s">
        <v>47</v>
      </c>
      <c r="C51" s="126" t="s">
        <v>100</v>
      </c>
      <c r="D51" s="127">
        <v>100000</v>
      </c>
      <c r="E51" s="127">
        <v>21591</v>
      </c>
      <c r="F51" s="127">
        <v>78409</v>
      </c>
    </row>
    <row r="52" spans="1:6" ht="33.75">
      <c r="A52" s="28" t="s">
        <v>101</v>
      </c>
      <c r="B52" s="21" t="s">
        <v>47</v>
      </c>
      <c r="C52" s="126" t="s">
        <v>102</v>
      </c>
      <c r="D52" s="127">
        <v>37000</v>
      </c>
      <c r="E52" s="127">
        <v>120130.37</v>
      </c>
      <c r="F52" s="127">
        <v>-83130.37</v>
      </c>
    </row>
    <row r="53" spans="1:6" ht="33.75">
      <c r="A53" s="28" t="s">
        <v>103</v>
      </c>
      <c r="B53" s="21" t="s">
        <v>47</v>
      </c>
      <c r="C53" s="126" t="s">
        <v>104</v>
      </c>
      <c r="D53" s="127">
        <v>1000000</v>
      </c>
      <c r="E53" s="127">
        <v>591599.16</v>
      </c>
      <c r="F53" s="127">
        <v>408400.84</v>
      </c>
    </row>
    <row r="54" spans="1:6" s="36" customFormat="1" ht="12.75">
      <c r="A54" s="100" t="s">
        <v>564</v>
      </c>
      <c r="B54" s="40" t="s">
        <v>47</v>
      </c>
      <c r="C54" s="41" t="s">
        <v>565</v>
      </c>
      <c r="D54" s="42">
        <f>SUM(D55:D67)</f>
        <v>1300000</v>
      </c>
      <c r="E54" s="42">
        <f>SUM(E55:E67)</f>
        <v>1887997.07</v>
      </c>
      <c r="F54" s="42">
        <f>SUM(F55:F67)</f>
        <v>-587997.0700000001</v>
      </c>
    </row>
    <row r="55" spans="1:6" ht="60">
      <c r="A55" s="128" t="s">
        <v>105</v>
      </c>
      <c r="B55" s="126" t="s">
        <v>47</v>
      </c>
      <c r="C55" s="126" t="s">
        <v>106</v>
      </c>
      <c r="D55" s="127">
        <v>35000</v>
      </c>
      <c r="E55" s="127">
        <v>7132.81</v>
      </c>
      <c r="F55" s="127">
        <v>27867.19</v>
      </c>
    </row>
    <row r="56" spans="1:6" ht="48">
      <c r="A56" s="128" t="s">
        <v>107</v>
      </c>
      <c r="B56" s="126" t="s">
        <v>47</v>
      </c>
      <c r="C56" s="126" t="s">
        <v>108</v>
      </c>
      <c r="D56" s="127">
        <v>20000</v>
      </c>
      <c r="E56" s="127">
        <v>1050</v>
      </c>
      <c r="F56" s="127">
        <v>18950</v>
      </c>
    </row>
    <row r="57" spans="1:6" ht="48">
      <c r="A57" s="128" t="s">
        <v>109</v>
      </c>
      <c r="B57" s="126" t="s">
        <v>47</v>
      </c>
      <c r="C57" s="126" t="s">
        <v>110</v>
      </c>
      <c r="D57" s="127">
        <v>20000</v>
      </c>
      <c r="E57" s="127">
        <v>35000</v>
      </c>
      <c r="F57" s="127">
        <v>-15000</v>
      </c>
    </row>
    <row r="58" spans="1:6" ht="48">
      <c r="A58" s="128" t="s">
        <v>111</v>
      </c>
      <c r="B58" s="126" t="s">
        <v>47</v>
      </c>
      <c r="C58" s="126" t="s">
        <v>112</v>
      </c>
      <c r="D58" s="127">
        <v>0</v>
      </c>
      <c r="E58" s="127">
        <v>10000</v>
      </c>
      <c r="F58" s="127">
        <v>-10000</v>
      </c>
    </row>
    <row r="59" spans="1:6" ht="48">
      <c r="A59" s="128" t="s">
        <v>724</v>
      </c>
      <c r="B59" s="126" t="s">
        <v>47</v>
      </c>
      <c r="C59" s="126" t="s">
        <v>725</v>
      </c>
      <c r="D59" s="127">
        <v>0</v>
      </c>
      <c r="E59" s="127">
        <v>7000</v>
      </c>
      <c r="F59" s="127">
        <v>-7000</v>
      </c>
    </row>
    <row r="60" spans="1:6" ht="48">
      <c r="A60" s="128" t="s">
        <v>113</v>
      </c>
      <c r="B60" s="126" t="s">
        <v>47</v>
      </c>
      <c r="C60" s="126" t="s">
        <v>114</v>
      </c>
      <c r="D60" s="127">
        <v>200000</v>
      </c>
      <c r="E60" s="127">
        <v>191700</v>
      </c>
      <c r="F60" s="127">
        <v>8300</v>
      </c>
    </row>
    <row r="61" spans="1:6" ht="36">
      <c r="A61" s="128" t="s">
        <v>115</v>
      </c>
      <c r="B61" s="126" t="s">
        <v>47</v>
      </c>
      <c r="C61" s="126" t="s">
        <v>116</v>
      </c>
      <c r="D61" s="127">
        <v>0</v>
      </c>
      <c r="E61" s="127">
        <v>500</v>
      </c>
      <c r="F61" s="127">
        <v>-500</v>
      </c>
    </row>
    <row r="62" spans="1:6" ht="24">
      <c r="A62" s="128" t="s">
        <v>117</v>
      </c>
      <c r="B62" s="126" t="s">
        <v>47</v>
      </c>
      <c r="C62" s="126" t="s">
        <v>118</v>
      </c>
      <c r="D62" s="127">
        <v>0</v>
      </c>
      <c r="E62" s="127">
        <v>83000</v>
      </c>
      <c r="F62" s="127">
        <v>-83000</v>
      </c>
    </row>
    <row r="63" spans="1:6" ht="24">
      <c r="A63" s="128" t="s">
        <v>119</v>
      </c>
      <c r="B63" s="126" t="s">
        <v>47</v>
      </c>
      <c r="C63" s="126" t="s">
        <v>120</v>
      </c>
      <c r="D63" s="127">
        <v>20000</v>
      </c>
      <c r="E63" s="127">
        <v>77800</v>
      </c>
      <c r="F63" s="127">
        <v>-57800</v>
      </c>
    </row>
    <row r="64" spans="1:6" ht="48">
      <c r="A64" s="128" t="s">
        <v>121</v>
      </c>
      <c r="B64" s="126" t="s">
        <v>47</v>
      </c>
      <c r="C64" s="126" t="s">
        <v>122</v>
      </c>
      <c r="D64" s="127">
        <v>200000</v>
      </c>
      <c r="E64" s="127">
        <v>190100</v>
      </c>
      <c r="F64" s="127">
        <v>9900</v>
      </c>
    </row>
    <row r="65" spans="1:6" ht="48">
      <c r="A65" s="128" t="s">
        <v>123</v>
      </c>
      <c r="B65" s="126" t="s">
        <v>47</v>
      </c>
      <c r="C65" s="126" t="s">
        <v>124</v>
      </c>
      <c r="D65" s="127">
        <v>0</v>
      </c>
      <c r="E65" s="127">
        <v>9000</v>
      </c>
      <c r="F65" s="127">
        <v>-9000</v>
      </c>
    </row>
    <row r="66" spans="1:6" ht="60">
      <c r="A66" s="128" t="s">
        <v>125</v>
      </c>
      <c r="B66" s="126" t="s">
        <v>47</v>
      </c>
      <c r="C66" s="126" t="s">
        <v>126</v>
      </c>
      <c r="D66" s="127">
        <v>65000</v>
      </c>
      <c r="E66" s="127">
        <v>69900.31</v>
      </c>
      <c r="F66" s="127">
        <v>-4900.31</v>
      </c>
    </row>
    <row r="67" spans="1:6" ht="36">
      <c r="A67" s="128" t="s">
        <v>127</v>
      </c>
      <c r="B67" s="126" t="s">
        <v>47</v>
      </c>
      <c r="C67" s="126" t="s">
        <v>128</v>
      </c>
      <c r="D67" s="127">
        <v>740000</v>
      </c>
      <c r="E67" s="127">
        <v>1205813.95</v>
      </c>
      <c r="F67" s="127">
        <v>-465813.95</v>
      </c>
    </row>
    <row r="68" spans="1:6" s="36" customFormat="1" ht="12.75">
      <c r="A68" s="100" t="s">
        <v>566</v>
      </c>
      <c r="B68" s="40" t="s">
        <v>47</v>
      </c>
      <c r="C68" s="41" t="s">
        <v>567</v>
      </c>
      <c r="D68" s="42">
        <f>SUM(D69)</f>
        <v>0</v>
      </c>
      <c r="E68" s="42">
        <f>SUM(E69)</f>
        <v>0</v>
      </c>
      <c r="F68" s="101"/>
    </row>
    <row r="69" spans="1:6" ht="22.5">
      <c r="A69" s="28" t="s">
        <v>129</v>
      </c>
      <c r="B69" s="21" t="s">
        <v>47</v>
      </c>
      <c r="C69" s="22" t="s">
        <v>130</v>
      </c>
      <c r="D69" s="23">
        <v>0</v>
      </c>
      <c r="E69" s="23">
        <v>0</v>
      </c>
      <c r="F69" s="29">
        <v>-3117.6</v>
      </c>
    </row>
    <row r="70" spans="1:6" s="36" customFormat="1" ht="12.75">
      <c r="A70" s="98" t="s">
        <v>568</v>
      </c>
      <c r="B70" s="43" t="s">
        <v>47</v>
      </c>
      <c r="C70" s="44" t="s">
        <v>569</v>
      </c>
      <c r="D70" s="39">
        <f>D71+D91+D93</f>
        <v>392075713</v>
      </c>
      <c r="E70" s="39">
        <f>E71+E91+E93</f>
        <v>213986724.02</v>
      </c>
      <c r="F70" s="99">
        <f>D70-E70</f>
        <v>178088988.98</v>
      </c>
    </row>
    <row r="71" spans="1:6" s="36" customFormat="1" ht="36">
      <c r="A71" s="102" t="s">
        <v>570</v>
      </c>
      <c r="B71" s="40" t="s">
        <v>47</v>
      </c>
      <c r="C71" s="41" t="s">
        <v>571</v>
      </c>
      <c r="D71" s="42">
        <f>D72+D76+D87</f>
        <v>392075713</v>
      </c>
      <c r="E71" s="42">
        <f>E72+E76+E87</f>
        <v>215443454.02</v>
      </c>
      <c r="F71" s="101">
        <f>D71-E71</f>
        <v>176632258.98</v>
      </c>
    </row>
    <row r="72" spans="1:6" s="36" customFormat="1" ht="12.75">
      <c r="A72" s="100" t="s">
        <v>572</v>
      </c>
      <c r="B72" s="40" t="s">
        <v>47</v>
      </c>
      <c r="C72" s="41" t="s">
        <v>573</v>
      </c>
      <c r="D72" s="42">
        <f>SUM(D73:D75)</f>
        <v>84655400</v>
      </c>
      <c r="E72" s="42">
        <f>SUM(E73:E75)</f>
        <v>44254619</v>
      </c>
      <c r="F72" s="101">
        <f>D72-E72</f>
        <v>40400781</v>
      </c>
    </row>
    <row r="73" spans="1:6" ht="33.75">
      <c r="A73" s="28" t="s">
        <v>131</v>
      </c>
      <c r="B73" s="21" t="s">
        <v>47</v>
      </c>
      <c r="C73" s="22" t="s">
        <v>132</v>
      </c>
      <c r="D73" s="127">
        <v>4920000</v>
      </c>
      <c r="E73" s="127">
        <v>0</v>
      </c>
      <c r="F73" s="127">
        <v>4920000</v>
      </c>
    </row>
    <row r="74" spans="1:6" ht="45">
      <c r="A74" s="28" t="s">
        <v>543</v>
      </c>
      <c r="B74" s="21" t="s">
        <v>47</v>
      </c>
      <c r="C74" s="22" t="s">
        <v>133</v>
      </c>
      <c r="D74" s="127">
        <v>603100</v>
      </c>
      <c r="E74" s="127">
        <v>289212</v>
      </c>
      <c r="F74" s="127">
        <v>313888</v>
      </c>
    </row>
    <row r="75" spans="1:6" ht="12.75">
      <c r="A75" s="28" t="s">
        <v>134</v>
      </c>
      <c r="B75" s="21" t="s">
        <v>47</v>
      </c>
      <c r="C75" s="22" t="s">
        <v>135</v>
      </c>
      <c r="D75" s="127">
        <v>79132300</v>
      </c>
      <c r="E75" s="127">
        <v>43965407</v>
      </c>
      <c r="F75" s="127">
        <v>35166893</v>
      </c>
    </row>
    <row r="76" spans="1:6" s="36" customFormat="1" ht="12.75">
      <c r="A76" s="100" t="s">
        <v>574</v>
      </c>
      <c r="B76" s="40" t="s">
        <v>47</v>
      </c>
      <c r="C76" s="41" t="s">
        <v>575</v>
      </c>
      <c r="D76" s="42">
        <f>SUM(D77:D86)</f>
        <v>267185814</v>
      </c>
      <c r="E76" s="42">
        <f>SUM(E77:E86)</f>
        <v>155450940.5</v>
      </c>
      <c r="F76" s="101">
        <f>D76-E76</f>
        <v>111734873.5</v>
      </c>
    </row>
    <row r="77" spans="1:6" ht="36">
      <c r="A77" s="128" t="s">
        <v>136</v>
      </c>
      <c r="B77" s="126" t="s">
        <v>47</v>
      </c>
      <c r="C77" s="126" t="s">
        <v>137</v>
      </c>
      <c r="D77" s="127">
        <v>13867800</v>
      </c>
      <c r="E77" s="127">
        <v>8430000</v>
      </c>
      <c r="F77" s="127">
        <v>5437800</v>
      </c>
    </row>
    <row r="78" spans="1:6" ht="48">
      <c r="A78" s="128" t="s">
        <v>138</v>
      </c>
      <c r="B78" s="126" t="s">
        <v>47</v>
      </c>
      <c r="C78" s="126" t="s">
        <v>139</v>
      </c>
      <c r="D78" s="127">
        <v>814</v>
      </c>
      <c r="E78" s="127">
        <v>0</v>
      </c>
      <c r="F78" s="127">
        <v>814</v>
      </c>
    </row>
    <row r="79" spans="1:6" ht="48">
      <c r="A79" s="128" t="s">
        <v>140</v>
      </c>
      <c r="B79" s="126" t="s">
        <v>47</v>
      </c>
      <c r="C79" s="126" t="s">
        <v>141</v>
      </c>
      <c r="D79" s="127">
        <v>794100</v>
      </c>
      <c r="E79" s="127">
        <v>447000</v>
      </c>
      <c r="F79" s="127">
        <v>347100</v>
      </c>
    </row>
    <row r="80" spans="1:6" ht="36">
      <c r="A80" s="128" t="s">
        <v>142</v>
      </c>
      <c r="B80" s="126" t="s">
        <v>47</v>
      </c>
      <c r="C80" s="126" t="s">
        <v>143</v>
      </c>
      <c r="D80" s="127">
        <v>477100</v>
      </c>
      <c r="E80" s="127">
        <v>356700</v>
      </c>
      <c r="F80" s="127">
        <v>120400</v>
      </c>
    </row>
    <row r="81" spans="1:6" ht="36">
      <c r="A81" s="128" t="s">
        <v>144</v>
      </c>
      <c r="B81" s="126" t="s">
        <v>47</v>
      </c>
      <c r="C81" s="126" t="s">
        <v>145</v>
      </c>
      <c r="D81" s="127">
        <v>1471500</v>
      </c>
      <c r="E81" s="127">
        <v>893522</v>
      </c>
      <c r="F81" s="127">
        <v>577978</v>
      </c>
    </row>
    <row r="82" spans="1:6" ht="36">
      <c r="A82" s="128" t="s">
        <v>146</v>
      </c>
      <c r="B82" s="126" t="s">
        <v>47</v>
      </c>
      <c r="C82" s="126" t="s">
        <v>147</v>
      </c>
      <c r="D82" s="127">
        <v>223644700</v>
      </c>
      <c r="E82" s="127">
        <v>133107618.5</v>
      </c>
      <c r="F82" s="127">
        <v>90537081.5</v>
      </c>
    </row>
    <row r="83" spans="1:6" ht="36">
      <c r="A83" s="128" t="s">
        <v>148</v>
      </c>
      <c r="B83" s="126" t="s">
        <v>47</v>
      </c>
      <c r="C83" s="126" t="s">
        <v>149</v>
      </c>
      <c r="D83" s="127">
        <v>16373500</v>
      </c>
      <c r="E83" s="127">
        <v>9731100</v>
      </c>
      <c r="F83" s="127">
        <v>6642400</v>
      </c>
    </row>
    <row r="84" spans="1:6" ht="60">
      <c r="A84" s="128" t="s">
        <v>150</v>
      </c>
      <c r="B84" s="126" t="s">
        <v>47</v>
      </c>
      <c r="C84" s="126" t="s">
        <v>151</v>
      </c>
      <c r="D84" s="127">
        <v>3585000</v>
      </c>
      <c r="E84" s="127">
        <v>2300000</v>
      </c>
      <c r="F84" s="127">
        <v>1285000</v>
      </c>
    </row>
    <row r="85" spans="1:6" ht="48">
      <c r="A85" s="128" t="s">
        <v>152</v>
      </c>
      <c r="B85" s="126" t="s">
        <v>47</v>
      </c>
      <c r="C85" s="126" t="s">
        <v>153</v>
      </c>
      <c r="D85" s="127">
        <v>6606900</v>
      </c>
      <c r="E85" s="127">
        <v>0</v>
      </c>
      <c r="F85" s="127">
        <v>6606900</v>
      </c>
    </row>
    <row r="86" spans="1:6" ht="12.75">
      <c r="A86" s="128" t="s">
        <v>154</v>
      </c>
      <c r="B86" s="126" t="s">
        <v>47</v>
      </c>
      <c r="C86" s="126" t="s">
        <v>155</v>
      </c>
      <c r="D86" s="127">
        <v>364400</v>
      </c>
      <c r="E86" s="127">
        <v>185000</v>
      </c>
      <c r="F86" s="127">
        <v>179400</v>
      </c>
    </row>
    <row r="87" spans="1:6" s="36" customFormat="1" ht="12.75">
      <c r="A87" s="100" t="s">
        <v>576</v>
      </c>
      <c r="B87" s="40" t="s">
        <v>47</v>
      </c>
      <c r="C87" s="41" t="s">
        <v>577</v>
      </c>
      <c r="D87" s="42">
        <f>SUM(D88:D90)</f>
        <v>40234499</v>
      </c>
      <c r="E87" s="42">
        <f>SUM(E88:E90)</f>
        <v>15737894.52</v>
      </c>
      <c r="F87" s="101">
        <f>D87-E87</f>
        <v>24496604.48</v>
      </c>
    </row>
    <row r="88" spans="1:6" ht="45">
      <c r="A88" s="28" t="s">
        <v>156</v>
      </c>
      <c r="B88" s="21" t="s">
        <v>47</v>
      </c>
      <c r="C88" s="22" t="s">
        <v>157</v>
      </c>
      <c r="D88" s="127">
        <v>40201383</v>
      </c>
      <c r="E88" s="127">
        <v>15704778.52</v>
      </c>
      <c r="F88" s="127">
        <v>24496604.48</v>
      </c>
    </row>
    <row r="89" spans="1:6" ht="12.75">
      <c r="A89" s="28" t="s">
        <v>158</v>
      </c>
      <c r="B89" s="21" t="s">
        <v>47</v>
      </c>
      <c r="C89" s="22" t="s">
        <v>159</v>
      </c>
      <c r="D89" s="127">
        <v>8300</v>
      </c>
      <c r="E89" s="127">
        <v>8300</v>
      </c>
      <c r="F89" s="127">
        <v>0</v>
      </c>
    </row>
    <row r="90" spans="1:6" ht="56.25">
      <c r="A90" s="28" t="s">
        <v>160</v>
      </c>
      <c r="B90" s="21" t="s">
        <v>47</v>
      </c>
      <c r="C90" s="22" t="s">
        <v>161</v>
      </c>
      <c r="D90" s="127">
        <v>24816</v>
      </c>
      <c r="E90" s="127">
        <v>24816</v>
      </c>
      <c r="F90" s="127">
        <v>0</v>
      </c>
    </row>
    <row r="91" spans="1:6" s="36" customFormat="1" ht="72">
      <c r="A91" s="102" t="s">
        <v>578</v>
      </c>
      <c r="B91" s="40" t="s">
        <v>47</v>
      </c>
      <c r="C91" s="41" t="s">
        <v>579</v>
      </c>
      <c r="D91" s="42">
        <f>SUM(D92)</f>
        <v>0</v>
      </c>
      <c r="E91" s="42">
        <f>SUM(E92)</f>
        <v>2763.36</v>
      </c>
      <c r="F91" s="101"/>
    </row>
    <row r="92" spans="1:6" ht="22.5">
      <c r="A92" s="28" t="s">
        <v>162</v>
      </c>
      <c r="B92" s="21" t="s">
        <v>47</v>
      </c>
      <c r="C92" s="22" t="s">
        <v>163</v>
      </c>
      <c r="D92" s="23">
        <v>0</v>
      </c>
      <c r="E92" s="23">
        <v>2763.36</v>
      </c>
      <c r="F92" s="29">
        <v>-2763.36</v>
      </c>
    </row>
    <row r="93" spans="1:6" s="36" customFormat="1" ht="36">
      <c r="A93" s="102" t="s">
        <v>580</v>
      </c>
      <c r="B93" s="40" t="s">
        <v>47</v>
      </c>
      <c r="C93" s="45" t="s">
        <v>581</v>
      </c>
      <c r="D93" s="42">
        <f>SUM(D94)</f>
        <v>0</v>
      </c>
      <c r="E93" s="42">
        <f>SUM(E94)</f>
        <v>-1459493.36</v>
      </c>
      <c r="F93" s="101"/>
    </row>
    <row r="94" spans="1:6" ht="34.5" thickBot="1">
      <c r="A94" s="31" t="s">
        <v>164</v>
      </c>
      <c r="B94" s="32" t="s">
        <v>47</v>
      </c>
      <c r="C94" s="33" t="s">
        <v>165</v>
      </c>
      <c r="D94" s="34">
        <v>0</v>
      </c>
      <c r="E94" s="34">
        <v>-1459493.36</v>
      </c>
      <c r="F94" s="35">
        <v>1459493.36</v>
      </c>
    </row>
    <row r="95" spans="1:6" ht="12.75">
      <c r="A95" s="19"/>
      <c r="B95" s="19"/>
      <c r="C95" s="19"/>
      <c r="D95" s="19"/>
      <c r="E95" s="19"/>
      <c r="F95" s="19"/>
    </row>
  </sheetData>
  <sheetProtection/>
  <mergeCells count="11">
    <mergeCell ref="A1:D1"/>
    <mergeCell ref="A3:D3"/>
    <mergeCell ref="B5:D5"/>
    <mergeCell ref="B6:D6"/>
    <mergeCell ref="F12:F13"/>
    <mergeCell ref="A10:F10"/>
    <mergeCell ref="A12:A13"/>
    <mergeCell ref="B12:B13"/>
    <mergeCell ref="C12:C13"/>
    <mergeCell ref="D12:D13"/>
    <mergeCell ref="E12:E13"/>
  </mergeCells>
  <printOptions/>
  <pageMargins left="0.5905511811023623" right="0.5905511811023623" top="0.7874015748031497" bottom="0.5905511811023623" header="0.3937007874015748" footer="0.5118110236220472"/>
  <pageSetup fitToHeight="100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F420"/>
  <sheetViews>
    <sheetView showGridLines="0" tabSelected="1" zoomScalePageLayoutView="0" workbookViewId="0" topLeftCell="A394">
      <selection activeCell="D7" sqref="D7:F7"/>
    </sheetView>
  </sheetViews>
  <sheetFormatPr defaultColWidth="9.140625" defaultRowHeight="12.75"/>
  <cols>
    <col min="1" max="1" width="38.421875" style="0" customWidth="1"/>
    <col min="2" max="2" width="7.00390625" style="0" customWidth="1"/>
    <col min="3" max="3" width="20.8515625" style="0" customWidth="1"/>
    <col min="4" max="6" width="17.57421875" style="0" customWidth="1"/>
  </cols>
  <sheetData>
    <row r="1" spans="1:6" ht="12.75">
      <c r="A1" s="137" t="s">
        <v>166</v>
      </c>
      <c r="B1" s="137"/>
      <c r="C1" s="137"/>
      <c r="D1" s="137"/>
      <c r="E1" s="137"/>
      <c r="F1" s="137"/>
    </row>
    <row r="2" spans="1:6" ht="13.5" thickBot="1">
      <c r="A2" s="24"/>
      <c r="B2" s="24"/>
      <c r="C2" s="24"/>
      <c r="D2" s="24"/>
      <c r="E2" s="24"/>
      <c r="F2" s="103" t="s">
        <v>167</v>
      </c>
    </row>
    <row r="3" spans="1:6" ht="12.75">
      <c r="A3" s="138" t="s">
        <v>40</v>
      </c>
      <c r="B3" s="140" t="s">
        <v>41</v>
      </c>
      <c r="C3" s="140" t="s">
        <v>168</v>
      </c>
      <c r="D3" s="140" t="s">
        <v>43</v>
      </c>
      <c r="E3" s="140" t="s">
        <v>44</v>
      </c>
      <c r="F3" s="135" t="s">
        <v>45</v>
      </c>
    </row>
    <row r="4" spans="1:6" ht="12.75">
      <c r="A4" s="139"/>
      <c r="B4" s="141"/>
      <c r="C4" s="141"/>
      <c r="D4" s="141"/>
      <c r="E4" s="141"/>
      <c r="F4" s="136"/>
    </row>
    <row r="5" spans="1:6" ht="13.5" thickBot="1">
      <c r="A5" s="25">
        <v>1</v>
      </c>
      <c r="B5" s="26">
        <v>2</v>
      </c>
      <c r="C5" s="26">
        <v>3</v>
      </c>
      <c r="D5" s="26">
        <v>4</v>
      </c>
      <c r="E5" s="26">
        <v>5</v>
      </c>
      <c r="F5" s="27">
        <v>6</v>
      </c>
    </row>
    <row r="6" spans="1:6" ht="24">
      <c r="A6" s="122" t="s">
        <v>169</v>
      </c>
      <c r="B6" s="123" t="s">
        <v>170</v>
      </c>
      <c r="C6" s="123" t="s">
        <v>48</v>
      </c>
      <c r="D6" s="124">
        <f>D7+D96+D99+D111+D135+D156+D161+D281+D340+D393+D412+D415</f>
        <v>566345727</v>
      </c>
      <c r="E6" s="124">
        <f>E7+E96+E99+E111+E135+E156+E161+E281+E340+E393+E412+E415</f>
        <v>304379643.46000004</v>
      </c>
      <c r="F6" s="124">
        <f>F7+F96+F99+F111+F135+F156+F161+F281+F340+F393+F412+F415</f>
        <v>261966083.54000002</v>
      </c>
    </row>
    <row r="7" spans="1:6" s="36" customFormat="1" ht="12.75">
      <c r="A7" s="107" t="s">
        <v>582</v>
      </c>
      <c r="B7" s="46" t="s">
        <v>170</v>
      </c>
      <c r="C7" s="37" t="s">
        <v>583</v>
      </c>
      <c r="D7" s="39">
        <f>D8+D13+D24+D40+D42+D65+D67</f>
        <v>65127620</v>
      </c>
      <c r="E7" s="39">
        <f>E8+E13+E24+E40+E42+E65+E67</f>
        <v>27072993.760000005</v>
      </c>
      <c r="F7" s="39">
        <f>F8+F13+F24+F40+F42+F65+F67</f>
        <v>38054626.24</v>
      </c>
    </row>
    <row r="8" spans="1:6" s="36" customFormat="1" ht="38.25">
      <c r="A8" s="108" t="s">
        <v>584</v>
      </c>
      <c r="B8" s="47" t="s">
        <v>170</v>
      </c>
      <c r="C8" s="104" t="s">
        <v>585</v>
      </c>
      <c r="D8" s="42">
        <f>SUM(D9:D12)</f>
        <v>1903100</v>
      </c>
      <c r="E8" s="42">
        <f>SUM(E9:E12)</f>
        <v>986223.43</v>
      </c>
      <c r="F8" s="101">
        <f>SUM(F9:F12)</f>
        <v>916876.57</v>
      </c>
    </row>
    <row r="9" spans="1:6" ht="12.75">
      <c r="A9" s="129" t="s">
        <v>171</v>
      </c>
      <c r="B9" s="126" t="s">
        <v>170</v>
      </c>
      <c r="C9" s="126" t="s">
        <v>172</v>
      </c>
      <c r="D9" s="127">
        <v>1395600</v>
      </c>
      <c r="E9" s="127">
        <v>713853.43</v>
      </c>
      <c r="F9" s="127">
        <v>681746.57</v>
      </c>
    </row>
    <row r="10" spans="1:6" ht="12.75">
      <c r="A10" s="129" t="s">
        <v>173</v>
      </c>
      <c r="B10" s="126" t="s">
        <v>170</v>
      </c>
      <c r="C10" s="126" t="s">
        <v>174</v>
      </c>
      <c r="D10" s="127">
        <v>421400</v>
      </c>
      <c r="E10" s="127">
        <v>213220</v>
      </c>
      <c r="F10" s="127">
        <v>208180</v>
      </c>
    </row>
    <row r="11" spans="1:6" ht="12.75">
      <c r="A11" s="129" t="s">
        <v>175</v>
      </c>
      <c r="B11" s="126" t="s">
        <v>170</v>
      </c>
      <c r="C11" s="126" t="s">
        <v>176</v>
      </c>
      <c r="D11" s="127">
        <v>70100</v>
      </c>
      <c r="E11" s="127">
        <v>51650</v>
      </c>
      <c r="F11" s="127">
        <v>18450</v>
      </c>
    </row>
    <row r="12" spans="1:6" ht="12.75">
      <c r="A12" s="129" t="s">
        <v>177</v>
      </c>
      <c r="B12" s="126" t="s">
        <v>170</v>
      </c>
      <c r="C12" s="126" t="s">
        <v>178</v>
      </c>
      <c r="D12" s="127">
        <v>16000</v>
      </c>
      <c r="E12" s="127">
        <v>7500</v>
      </c>
      <c r="F12" s="127">
        <v>8500</v>
      </c>
    </row>
    <row r="13" spans="1:6" s="36" customFormat="1" ht="38.25">
      <c r="A13" s="108" t="s">
        <v>586</v>
      </c>
      <c r="B13" s="48" t="s">
        <v>170</v>
      </c>
      <c r="C13" s="104" t="s">
        <v>587</v>
      </c>
      <c r="D13" s="42">
        <f>SUM(D14:D23)</f>
        <v>1238908</v>
      </c>
      <c r="E13" s="42">
        <f>SUM(E14:E23)</f>
        <v>789280.44</v>
      </c>
      <c r="F13" s="101">
        <f>SUM(F14:F23)</f>
        <v>449627.56</v>
      </c>
    </row>
    <row r="14" spans="1:6" ht="12.75">
      <c r="A14" s="129" t="s">
        <v>171</v>
      </c>
      <c r="B14" s="126" t="s">
        <v>170</v>
      </c>
      <c r="C14" s="126" t="s">
        <v>726</v>
      </c>
      <c r="D14" s="127">
        <v>815836</v>
      </c>
      <c r="E14" s="127">
        <v>547894.29</v>
      </c>
      <c r="F14" s="127">
        <v>267941.71</v>
      </c>
    </row>
    <row r="15" spans="1:6" ht="12.75">
      <c r="A15" s="129" t="s">
        <v>173</v>
      </c>
      <c r="B15" s="126" t="s">
        <v>170</v>
      </c>
      <c r="C15" s="126" t="s">
        <v>727</v>
      </c>
      <c r="D15" s="127">
        <v>238272</v>
      </c>
      <c r="E15" s="127">
        <v>139033.18</v>
      </c>
      <c r="F15" s="127">
        <v>99238.82</v>
      </c>
    </row>
    <row r="16" spans="1:6" ht="12.75">
      <c r="A16" s="129" t="s">
        <v>175</v>
      </c>
      <c r="B16" s="126" t="s">
        <v>170</v>
      </c>
      <c r="C16" s="126" t="s">
        <v>728</v>
      </c>
      <c r="D16" s="127">
        <v>40100</v>
      </c>
      <c r="E16" s="127">
        <v>40050</v>
      </c>
      <c r="F16" s="127">
        <v>50</v>
      </c>
    </row>
    <row r="17" spans="1:6" ht="12.75">
      <c r="A17" s="129" t="s">
        <v>179</v>
      </c>
      <c r="B17" s="126" t="s">
        <v>170</v>
      </c>
      <c r="C17" s="126" t="s">
        <v>729</v>
      </c>
      <c r="D17" s="127">
        <v>42000</v>
      </c>
      <c r="E17" s="127">
        <v>23452.51</v>
      </c>
      <c r="F17" s="127">
        <v>18547.49</v>
      </c>
    </row>
    <row r="18" spans="1:6" ht="12.75">
      <c r="A18" s="129" t="s">
        <v>184</v>
      </c>
      <c r="B18" s="126" t="s">
        <v>170</v>
      </c>
      <c r="C18" s="126" t="s">
        <v>730</v>
      </c>
      <c r="D18" s="127">
        <v>1200</v>
      </c>
      <c r="E18" s="127">
        <v>1200</v>
      </c>
      <c r="F18" s="127">
        <v>0</v>
      </c>
    </row>
    <row r="19" spans="1:6" ht="12.75">
      <c r="A19" s="129" t="s">
        <v>180</v>
      </c>
      <c r="B19" s="126" t="s">
        <v>170</v>
      </c>
      <c r="C19" s="126" t="s">
        <v>731</v>
      </c>
      <c r="D19" s="127">
        <v>2120</v>
      </c>
      <c r="E19" s="127">
        <v>2120</v>
      </c>
      <c r="F19" s="127">
        <v>0</v>
      </c>
    </row>
    <row r="20" spans="1:6" ht="12.75">
      <c r="A20" s="129" t="s">
        <v>177</v>
      </c>
      <c r="B20" s="126" t="s">
        <v>170</v>
      </c>
      <c r="C20" s="126" t="s">
        <v>732</v>
      </c>
      <c r="D20" s="127">
        <v>39500</v>
      </c>
      <c r="E20" s="127">
        <v>15317.58</v>
      </c>
      <c r="F20" s="127">
        <v>24182.42</v>
      </c>
    </row>
    <row r="21" spans="1:6" ht="12.75">
      <c r="A21" s="129" t="s">
        <v>181</v>
      </c>
      <c r="B21" s="126" t="s">
        <v>170</v>
      </c>
      <c r="C21" s="126" t="s">
        <v>733</v>
      </c>
      <c r="D21" s="127">
        <v>180</v>
      </c>
      <c r="E21" s="127">
        <v>0</v>
      </c>
      <c r="F21" s="127">
        <v>180</v>
      </c>
    </row>
    <row r="22" spans="1:6" ht="12.75">
      <c r="A22" s="129" t="s">
        <v>182</v>
      </c>
      <c r="B22" s="126" t="s">
        <v>170</v>
      </c>
      <c r="C22" s="126" t="s">
        <v>0</v>
      </c>
      <c r="D22" s="127">
        <v>58700</v>
      </c>
      <c r="E22" s="127">
        <v>20131.8</v>
      </c>
      <c r="F22" s="127">
        <v>38568.2</v>
      </c>
    </row>
    <row r="23" spans="1:6" ht="12.75">
      <c r="A23" s="129" t="s">
        <v>183</v>
      </c>
      <c r="B23" s="126" t="s">
        <v>170</v>
      </c>
      <c r="C23" s="126" t="s">
        <v>1</v>
      </c>
      <c r="D23" s="127">
        <v>1000</v>
      </c>
      <c r="E23" s="127">
        <v>81.08</v>
      </c>
      <c r="F23" s="127">
        <v>918.92</v>
      </c>
    </row>
    <row r="24" spans="1:6" s="36" customFormat="1" ht="25.5">
      <c r="A24" s="108" t="s">
        <v>588</v>
      </c>
      <c r="B24" s="48" t="s">
        <v>170</v>
      </c>
      <c r="C24" s="104" t="s">
        <v>589</v>
      </c>
      <c r="D24" s="42">
        <f>SUM(D25:D39)</f>
        <v>39736600</v>
      </c>
      <c r="E24" s="42">
        <f>SUM(E25:E39)</f>
        <v>17839003.01</v>
      </c>
      <c r="F24" s="101">
        <f>SUM(F25:F39)</f>
        <v>21897596.99</v>
      </c>
    </row>
    <row r="25" spans="1:6" ht="12.75">
      <c r="A25" s="129" t="s">
        <v>171</v>
      </c>
      <c r="B25" s="126" t="s">
        <v>170</v>
      </c>
      <c r="C25" s="126" t="s">
        <v>6</v>
      </c>
      <c r="D25" s="127">
        <v>20453692</v>
      </c>
      <c r="E25" s="127">
        <v>10412105.31</v>
      </c>
      <c r="F25" s="127">
        <v>10041586.69</v>
      </c>
    </row>
    <row r="26" spans="1:6" ht="12.75">
      <c r="A26" s="129" t="s">
        <v>173</v>
      </c>
      <c r="B26" s="126" t="s">
        <v>170</v>
      </c>
      <c r="C26" s="126" t="s">
        <v>7</v>
      </c>
      <c r="D26" s="127">
        <v>6138109</v>
      </c>
      <c r="E26" s="127">
        <v>2720344.16</v>
      </c>
      <c r="F26" s="127">
        <v>3417764.84</v>
      </c>
    </row>
    <row r="27" spans="1:6" ht="12.75">
      <c r="A27" s="129" t="s">
        <v>175</v>
      </c>
      <c r="B27" s="126" t="s">
        <v>170</v>
      </c>
      <c r="C27" s="126" t="s">
        <v>8</v>
      </c>
      <c r="D27" s="127">
        <v>1721500</v>
      </c>
      <c r="E27" s="127">
        <v>903400</v>
      </c>
      <c r="F27" s="127">
        <v>818100</v>
      </c>
    </row>
    <row r="28" spans="1:6" ht="12.75">
      <c r="A28" s="129" t="s">
        <v>179</v>
      </c>
      <c r="B28" s="126" t="s">
        <v>170</v>
      </c>
      <c r="C28" s="126" t="s">
        <v>9</v>
      </c>
      <c r="D28" s="127">
        <v>910000</v>
      </c>
      <c r="E28" s="127">
        <v>488319.62</v>
      </c>
      <c r="F28" s="127">
        <v>421680.38</v>
      </c>
    </row>
    <row r="29" spans="1:6" ht="12.75">
      <c r="A29" s="129" t="s">
        <v>184</v>
      </c>
      <c r="B29" s="126" t="s">
        <v>170</v>
      </c>
      <c r="C29" s="126" t="s">
        <v>10</v>
      </c>
      <c r="D29" s="127">
        <v>60000</v>
      </c>
      <c r="E29" s="127">
        <v>6298</v>
      </c>
      <c r="F29" s="127">
        <v>53702</v>
      </c>
    </row>
    <row r="30" spans="1:6" ht="12.75">
      <c r="A30" s="129" t="s">
        <v>185</v>
      </c>
      <c r="B30" s="126" t="s">
        <v>170</v>
      </c>
      <c r="C30" s="126" t="s">
        <v>11</v>
      </c>
      <c r="D30" s="127">
        <v>105000</v>
      </c>
      <c r="E30" s="127">
        <v>105000</v>
      </c>
      <c r="F30" s="127">
        <v>0</v>
      </c>
    </row>
    <row r="31" spans="1:6" ht="12.75">
      <c r="A31" s="129" t="s">
        <v>180</v>
      </c>
      <c r="B31" s="126" t="s">
        <v>170</v>
      </c>
      <c r="C31" s="126" t="s">
        <v>12</v>
      </c>
      <c r="D31" s="127">
        <v>1000000</v>
      </c>
      <c r="E31" s="127">
        <v>235065.88</v>
      </c>
      <c r="F31" s="127">
        <v>764934.12</v>
      </c>
    </row>
    <row r="32" spans="1:6" ht="12.75">
      <c r="A32" s="129" t="s">
        <v>177</v>
      </c>
      <c r="B32" s="126" t="s">
        <v>170</v>
      </c>
      <c r="C32" s="126" t="s">
        <v>13</v>
      </c>
      <c r="D32" s="127">
        <v>1335000</v>
      </c>
      <c r="E32" s="127">
        <v>293139.38</v>
      </c>
      <c r="F32" s="127">
        <v>1041860.62</v>
      </c>
    </row>
    <row r="33" spans="1:6" ht="12.75">
      <c r="A33" s="129" t="s">
        <v>181</v>
      </c>
      <c r="B33" s="126" t="s">
        <v>170</v>
      </c>
      <c r="C33" s="126" t="s">
        <v>14</v>
      </c>
      <c r="D33" s="127">
        <v>1459000</v>
      </c>
      <c r="E33" s="127">
        <v>32809.89</v>
      </c>
      <c r="F33" s="127">
        <v>1426190.11</v>
      </c>
    </row>
    <row r="34" spans="1:6" ht="12.75">
      <c r="A34" s="129" t="s">
        <v>182</v>
      </c>
      <c r="B34" s="126" t="s">
        <v>170</v>
      </c>
      <c r="C34" s="126" t="s">
        <v>15</v>
      </c>
      <c r="D34" s="127">
        <v>3798900</v>
      </c>
      <c r="E34" s="127">
        <v>1688706.86</v>
      </c>
      <c r="F34" s="127">
        <v>2110193.14</v>
      </c>
    </row>
    <row r="35" spans="1:6" ht="12.75">
      <c r="A35" s="129" t="s">
        <v>183</v>
      </c>
      <c r="B35" s="126" t="s">
        <v>170</v>
      </c>
      <c r="C35" s="126" t="s">
        <v>16</v>
      </c>
      <c r="D35" s="127">
        <v>100000</v>
      </c>
      <c r="E35" s="127">
        <v>48627</v>
      </c>
      <c r="F35" s="127">
        <v>51373</v>
      </c>
    </row>
    <row r="36" spans="1:6" ht="12.75">
      <c r="A36" s="129" t="s">
        <v>183</v>
      </c>
      <c r="B36" s="126" t="s">
        <v>170</v>
      </c>
      <c r="C36" s="126" t="s">
        <v>17</v>
      </c>
      <c r="D36" s="127">
        <v>80000</v>
      </c>
      <c r="E36" s="127">
        <v>33816.19</v>
      </c>
      <c r="F36" s="127">
        <v>46183.81</v>
      </c>
    </row>
    <row r="37" spans="1:6" ht="24">
      <c r="A37" s="129" t="s">
        <v>186</v>
      </c>
      <c r="B37" s="126" t="s">
        <v>170</v>
      </c>
      <c r="C37" s="126" t="s">
        <v>18</v>
      </c>
      <c r="D37" s="127">
        <v>59045</v>
      </c>
      <c r="E37" s="127">
        <v>0</v>
      </c>
      <c r="F37" s="127">
        <v>59045</v>
      </c>
    </row>
    <row r="38" spans="1:6" ht="24">
      <c r="A38" s="129" t="s">
        <v>186</v>
      </c>
      <c r="B38" s="126" t="s">
        <v>170</v>
      </c>
      <c r="C38" s="126" t="s">
        <v>187</v>
      </c>
      <c r="D38" s="127">
        <v>70854</v>
      </c>
      <c r="E38" s="127">
        <v>0</v>
      </c>
      <c r="F38" s="127">
        <v>70854</v>
      </c>
    </row>
    <row r="39" spans="1:6" ht="12.75">
      <c r="A39" s="129" t="s">
        <v>185</v>
      </c>
      <c r="B39" s="126" t="s">
        <v>170</v>
      </c>
      <c r="C39" s="126" t="s">
        <v>188</v>
      </c>
      <c r="D39" s="127">
        <v>2445500</v>
      </c>
      <c r="E39" s="127">
        <v>871370.72</v>
      </c>
      <c r="F39" s="127">
        <v>1574129.28</v>
      </c>
    </row>
    <row r="40" spans="1:6" s="36" customFormat="1" ht="12.75">
      <c r="A40" s="110" t="s">
        <v>590</v>
      </c>
      <c r="B40" s="106">
        <v>200</v>
      </c>
      <c r="C40" s="49" t="s">
        <v>591</v>
      </c>
      <c r="D40" s="42">
        <f>SUM(D41)</f>
        <v>814</v>
      </c>
      <c r="E40" s="42">
        <f>SUM(E41)</f>
        <v>0</v>
      </c>
      <c r="F40" s="101">
        <f>SUM(F41)</f>
        <v>814</v>
      </c>
    </row>
    <row r="41" spans="1:6" ht="12.75">
      <c r="A41" s="109" t="s">
        <v>177</v>
      </c>
      <c r="B41" s="105" t="s">
        <v>170</v>
      </c>
      <c r="C41" s="105" t="s">
        <v>189</v>
      </c>
      <c r="D41" s="118">
        <v>814</v>
      </c>
      <c r="E41" s="118">
        <v>0</v>
      </c>
      <c r="F41" s="119">
        <v>814</v>
      </c>
    </row>
    <row r="42" spans="1:6" s="36" customFormat="1" ht="63.75">
      <c r="A42" s="108" t="s">
        <v>592</v>
      </c>
      <c r="B42" s="48" t="s">
        <v>170</v>
      </c>
      <c r="C42" s="104" t="s">
        <v>593</v>
      </c>
      <c r="D42" s="42">
        <f>SUM(D43:D64)</f>
        <v>11378092</v>
      </c>
      <c r="E42" s="42">
        <f>SUM(E43:E64)</f>
        <v>4938217.830000001</v>
      </c>
      <c r="F42" s="101">
        <f>SUM(F43:F64)</f>
        <v>6439874.17</v>
      </c>
    </row>
    <row r="43" spans="1:6" ht="12.75">
      <c r="A43" s="129" t="s">
        <v>171</v>
      </c>
      <c r="B43" s="126" t="s">
        <v>170</v>
      </c>
      <c r="C43" s="126" t="s">
        <v>190</v>
      </c>
      <c r="D43" s="127">
        <v>6993200</v>
      </c>
      <c r="E43" s="127">
        <v>2949706.2</v>
      </c>
      <c r="F43" s="127">
        <v>4043493.8</v>
      </c>
    </row>
    <row r="44" spans="1:6" ht="12.75">
      <c r="A44" s="129" t="s">
        <v>173</v>
      </c>
      <c r="B44" s="126" t="s">
        <v>170</v>
      </c>
      <c r="C44" s="126" t="s">
        <v>191</v>
      </c>
      <c r="D44" s="127">
        <v>2094100</v>
      </c>
      <c r="E44" s="127">
        <v>724341</v>
      </c>
      <c r="F44" s="127">
        <v>1369759</v>
      </c>
    </row>
    <row r="45" spans="1:6" ht="12.75">
      <c r="A45" s="129" t="s">
        <v>175</v>
      </c>
      <c r="B45" s="126" t="s">
        <v>170</v>
      </c>
      <c r="C45" s="126" t="s">
        <v>192</v>
      </c>
      <c r="D45" s="127">
        <v>330400</v>
      </c>
      <c r="E45" s="127">
        <v>321200</v>
      </c>
      <c r="F45" s="127">
        <v>9200</v>
      </c>
    </row>
    <row r="46" spans="1:6" ht="12.75">
      <c r="A46" s="129" t="s">
        <v>179</v>
      </c>
      <c r="B46" s="126" t="s">
        <v>170</v>
      </c>
      <c r="C46" s="126" t="s">
        <v>193</v>
      </c>
      <c r="D46" s="127">
        <v>102000</v>
      </c>
      <c r="E46" s="127">
        <v>39771.47</v>
      </c>
      <c r="F46" s="127">
        <v>62228.53</v>
      </c>
    </row>
    <row r="47" spans="1:6" ht="12.75">
      <c r="A47" s="129" t="s">
        <v>185</v>
      </c>
      <c r="B47" s="126" t="s">
        <v>170</v>
      </c>
      <c r="C47" s="126" t="s">
        <v>194</v>
      </c>
      <c r="D47" s="127">
        <v>2000</v>
      </c>
      <c r="E47" s="127">
        <v>452.37</v>
      </c>
      <c r="F47" s="127">
        <v>1547.63</v>
      </c>
    </row>
    <row r="48" spans="1:6" ht="12.75">
      <c r="A48" s="129" t="s">
        <v>180</v>
      </c>
      <c r="B48" s="126" t="s">
        <v>170</v>
      </c>
      <c r="C48" s="126" t="s">
        <v>195</v>
      </c>
      <c r="D48" s="127">
        <v>44500</v>
      </c>
      <c r="E48" s="127">
        <v>41019.63</v>
      </c>
      <c r="F48" s="127">
        <v>3480.37</v>
      </c>
    </row>
    <row r="49" spans="1:6" ht="12.75">
      <c r="A49" s="129" t="s">
        <v>177</v>
      </c>
      <c r="B49" s="126" t="s">
        <v>170</v>
      </c>
      <c r="C49" s="126" t="s">
        <v>196</v>
      </c>
      <c r="D49" s="127">
        <v>220000</v>
      </c>
      <c r="E49" s="127">
        <v>26923.04</v>
      </c>
      <c r="F49" s="127">
        <v>193076.96</v>
      </c>
    </row>
    <row r="50" spans="1:6" ht="12.75">
      <c r="A50" s="129" t="s">
        <v>183</v>
      </c>
      <c r="B50" s="126" t="s">
        <v>170</v>
      </c>
      <c r="C50" s="126" t="s">
        <v>197</v>
      </c>
      <c r="D50" s="127">
        <v>1000</v>
      </c>
      <c r="E50" s="127">
        <v>0</v>
      </c>
      <c r="F50" s="127">
        <v>1000</v>
      </c>
    </row>
    <row r="51" spans="1:6" ht="12.75">
      <c r="A51" s="129" t="s">
        <v>181</v>
      </c>
      <c r="B51" s="126" t="s">
        <v>170</v>
      </c>
      <c r="C51" s="126" t="s">
        <v>198</v>
      </c>
      <c r="D51" s="127">
        <v>95000</v>
      </c>
      <c r="E51" s="127">
        <v>4105</v>
      </c>
      <c r="F51" s="127">
        <v>90895</v>
      </c>
    </row>
    <row r="52" spans="1:6" ht="12.75">
      <c r="A52" s="129" t="s">
        <v>182</v>
      </c>
      <c r="B52" s="126" t="s">
        <v>170</v>
      </c>
      <c r="C52" s="126" t="s">
        <v>199</v>
      </c>
      <c r="D52" s="127">
        <v>203000</v>
      </c>
      <c r="E52" s="127">
        <v>52707.08</v>
      </c>
      <c r="F52" s="127">
        <v>150292.92</v>
      </c>
    </row>
    <row r="53" spans="1:6" ht="12.75">
      <c r="A53" s="129" t="s">
        <v>183</v>
      </c>
      <c r="B53" s="126" t="s">
        <v>170</v>
      </c>
      <c r="C53" s="126" t="s">
        <v>200</v>
      </c>
      <c r="D53" s="127">
        <v>12000</v>
      </c>
      <c r="E53" s="127">
        <v>2027</v>
      </c>
      <c r="F53" s="127">
        <v>9973</v>
      </c>
    </row>
    <row r="54" spans="1:6" ht="12.75">
      <c r="A54" s="129" t="s">
        <v>183</v>
      </c>
      <c r="B54" s="126" t="s">
        <v>170</v>
      </c>
      <c r="C54" s="126" t="s">
        <v>201</v>
      </c>
      <c r="D54" s="127">
        <v>18000</v>
      </c>
      <c r="E54" s="127">
        <v>6000.05</v>
      </c>
      <c r="F54" s="127">
        <v>11999.95</v>
      </c>
    </row>
    <row r="55" spans="1:6" ht="12.75">
      <c r="A55" s="129" t="s">
        <v>185</v>
      </c>
      <c r="B55" s="126" t="s">
        <v>170</v>
      </c>
      <c r="C55" s="126" t="s">
        <v>202</v>
      </c>
      <c r="D55" s="127">
        <v>40000</v>
      </c>
      <c r="E55" s="127">
        <v>24045.7</v>
      </c>
      <c r="F55" s="127">
        <v>15954.3</v>
      </c>
    </row>
    <row r="56" spans="1:6" ht="12.75">
      <c r="A56" s="129" t="s">
        <v>171</v>
      </c>
      <c r="B56" s="126" t="s">
        <v>170</v>
      </c>
      <c r="C56" s="126" t="s">
        <v>203</v>
      </c>
      <c r="D56" s="127">
        <v>788064</v>
      </c>
      <c r="E56" s="127">
        <v>503814.51</v>
      </c>
      <c r="F56" s="127">
        <v>284249.49</v>
      </c>
    </row>
    <row r="57" spans="1:6" ht="12.75">
      <c r="A57" s="129" t="s">
        <v>173</v>
      </c>
      <c r="B57" s="126" t="s">
        <v>170</v>
      </c>
      <c r="C57" s="126" t="s">
        <v>204</v>
      </c>
      <c r="D57" s="127">
        <v>235728</v>
      </c>
      <c r="E57" s="127">
        <v>123436.78</v>
      </c>
      <c r="F57" s="127">
        <v>112291.22</v>
      </c>
    </row>
    <row r="58" spans="1:6" ht="12.75">
      <c r="A58" s="129" t="s">
        <v>175</v>
      </c>
      <c r="B58" s="126" t="s">
        <v>170</v>
      </c>
      <c r="C58" s="126" t="s">
        <v>205</v>
      </c>
      <c r="D58" s="127">
        <v>81000</v>
      </c>
      <c r="E58" s="127">
        <v>80100</v>
      </c>
      <c r="F58" s="127">
        <v>900</v>
      </c>
    </row>
    <row r="59" spans="1:6" ht="12.75">
      <c r="A59" s="129" t="s">
        <v>179</v>
      </c>
      <c r="B59" s="126" t="s">
        <v>170</v>
      </c>
      <c r="C59" s="126" t="s">
        <v>206</v>
      </c>
      <c r="D59" s="127">
        <v>42000</v>
      </c>
      <c r="E59" s="127">
        <v>21330.48</v>
      </c>
      <c r="F59" s="127">
        <v>20669.52</v>
      </c>
    </row>
    <row r="60" spans="1:6" ht="12.75">
      <c r="A60" s="129" t="s">
        <v>184</v>
      </c>
      <c r="B60" s="126" t="s">
        <v>170</v>
      </c>
      <c r="C60" s="126" t="s">
        <v>207</v>
      </c>
      <c r="D60" s="127">
        <v>12000</v>
      </c>
      <c r="E60" s="127">
        <v>0</v>
      </c>
      <c r="F60" s="127">
        <v>12000</v>
      </c>
    </row>
    <row r="61" spans="1:6" ht="12.75">
      <c r="A61" s="129" t="s">
        <v>180</v>
      </c>
      <c r="B61" s="126" t="s">
        <v>170</v>
      </c>
      <c r="C61" s="126" t="s">
        <v>208</v>
      </c>
      <c r="D61" s="127">
        <v>1000</v>
      </c>
      <c r="E61" s="127">
        <v>0</v>
      </c>
      <c r="F61" s="127">
        <v>1000</v>
      </c>
    </row>
    <row r="62" spans="1:6" ht="12.75">
      <c r="A62" s="129" t="s">
        <v>177</v>
      </c>
      <c r="B62" s="126" t="s">
        <v>170</v>
      </c>
      <c r="C62" s="126" t="s">
        <v>209</v>
      </c>
      <c r="D62" s="127">
        <v>38000</v>
      </c>
      <c r="E62" s="127">
        <v>15317.52</v>
      </c>
      <c r="F62" s="127">
        <v>22682.48</v>
      </c>
    </row>
    <row r="63" spans="1:6" ht="12.75">
      <c r="A63" s="129" t="s">
        <v>181</v>
      </c>
      <c r="B63" s="126" t="s">
        <v>170</v>
      </c>
      <c r="C63" s="126" t="s">
        <v>210</v>
      </c>
      <c r="D63" s="127">
        <v>16000</v>
      </c>
      <c r="E63" s="127">
        <v>0</v>
      </c>
      <c r="F63" s="127">
        <v>16000</v>
      </c>
    </row>
    <row r="64" spans="1:6" ht="12.75">
      <c r="A64" s="129" t="s">
        <v>182</v>
      </c>
      <c r="B64" s="126" t="s">
        <v>170</v>
      </c>
      <c r="C64" s="126" t="s">
        <v>211</v>
      </c>
      <c r="D64" s="127">
        <v>9100</v>
      </c>
      <c r="E64" s="127">
        <v>1920</v>
      </c>
      <c r="F64" s="127">
        <v>7180</v>
      </c>
    </row>
    <row r="65" spans="1:6" s="36" customFormat="1" ht="12.75">
      <c r="A65" s="111" t="s">
        <v>594</v>
      </c>
      <c r="B65" s="49" t="s">
        <v>170</v>
      </c>
      <c r="C65" s="49" t="s">
        <v>595</v>
      </c>
      <c r="D65" s="42">
        <f>SUM(D66)</f>
        <v>326394</v>
      </c>
      <c r="E65" s="42">
        <f>SUM(E66)</f>
        <v>0</v>
      </c>
      <c r="F65" s="101">
        <f>SUM(F66)</f>
        <v>326394</v>
      </c>
    </row>
    <row r="66" spans="1:6" ht="12.75">
      <c r="A66" s="109" t="s">
        <v>183</v>
      </c>
      <c r="B66" s="105" t="s">
        <v>170</v>
      </c>
      <c r="C66" s="105" t="s">
        <v>212</v>
      </c>
      <c r="D66" s="118">
        <v>326394</v>
      </c>
      <c r="E66" s="118">
        <v>0</v>
      </c>
      <c r="F66" s="119">
        <v>326394</v>
      </c>
    </row>
    <row r="67" spans="1:6" s="36" customFormat="1" ht="25.5">
      <c r="A67" s="111" t="s">
        <v>596</v>
      </c>
      <c r="B67" s="49" t="s">
        <v>170</v>
      </c>
      <c r="C67" s="49" t="s">
        <v>597</v>
      </c>
      <c r="D67" s="42">
        <f>SUM(D68:D95)</f>
        <v>10543712</v>
      </c>
      <c r="E67" s="42">
        <f>SUM(E68:E95)</f>
        <v>2520269.05</v>
      </c>
      <c r="F67" s="42">
        <f>SUM(F68:F95)</f>
        <v>8023442.95</v>
      </c>
    </row>
    <row r="68" spans="1:6" ht="12.75">
      <c r="A68" s="129" t="s">
        <v>171</v>
      </c>
      <c r="B68" s="126" t="s">
        <v>170</v>
      </c>
      <c r="C68" s="126" t="s">
        <v>213</v>
      </c>
      <c r="D68" s="127">
        <v>15400</v>
      </c>
      <c r="E68" s="127">
        <v>0</v>
      </c>
      <c r="F68" s="127">
        <v>15400</v>
      </c>
    </row>
    <row r="69" spans="1:6" ht="12.75">
      <c r="A69" s="129" t="s">
        <v>173</v>
      </c>
      <c r="B69" s="126" t="s">
        <v>170</v>
      </c>
      <c r="C69" s="126" t="s">
        <v>214</v>
      </c>
      <c r="D69" s="127">
        <v>4500</v>
      </c>
      <c r="E69" s="127">
        <v>0</v>
      </c>
      <c r="F69" s="127">
        <v>4500</v>
      </c>
    </row>
    <row r="70" spans="1:6" ht="12.75">
      <c r="A70" s="129" t="s">
        <v>182</v>
      </c>
      <c r="B70" s="126" t="s">
        <v>170</v>
      </c>
      <c r="C70" s="126" t="s">
        <v>215</v>
      </c>
      <c r="D70" s="127">
        <v>1400</v>
      </c>
      <c r="E70" s="127">
        <v>0</v>
      </c>
      <c r="F70" s="127">
        <v>1400</v>
      </c>
    </row>
    <row r="71" spans="1:6" ht="12.75">
      <c r="A71" s="129" t="s">
        <v>171</v>
      </c>
      <c r="B71" s="126" t="s">
        <v>170</v>
      </c>
      <c r="C71" s="126" t="s">
        <v>216</v>
      </c>
      <c r="D71" s="127">
        <v>26300</v>
      </c>
      <c r="E71" s="127">
        <v>0</v>
      </c>
      <c r="F71" s="127">
        <v>26300</v>
      </c>
    </row>
    <row r="72" spans="1:6" ht="12.75">
      <c r="A72" s="129" t="s">
        <v>173</v>
      </c>
      <c r="B72" s="126" t="s">
        <v>170</v>
      </c>
      <c r="C72" s="126" t="s">
        <v>217</v>
      </c>
      <c r="D72" s="127">
        <v>7900</v>
      </c>
      <c r="E72" s="127">
        <v>0</v>
      </c>
      <c r="F72" s="127">
        <v>7900</v>
      </c>
    </row>
    <row r="73" spans="1:6" ht="12.75">
      <c r="A73" s="129" t="s">
        <v>177</v>
      </c>
      <c r="B73" s="126" t="s">
        <v>170</v>
      </c>
      <c r="C73" s="126" t="s">
        <v>218</v>
      </c>
      <c r="D73" s="127">
        <v>45000</v>
      </c>
      <c r="E73" s="127">
        <v>0</v>
      </c>
      <c r="F73" s="127">
        <v>45000</v>
      </c>
    </row>
    <row r="74" spans="1:6" ht="12.75">
      <c r="A74" s="129" t="s">
        <v>182</v>
      </c>
      <c r="B74" s="126" t="s">
        <v>170</v>
      </c>
      <c r="C74" s="126" t="s">
        <v>219</v>
      </c>
      <c r="D74" s="127">
        <v>20000</v>
      </c>
      <c r="E74" s="127">
        <v>0</v>
      </c>
      <c r="F74" s="127">
        <v>20000</v>
      </c>
    </row>
    <row r="75" spans="1:6" ht="12.75">
      <c r="A75" s="129" t="s">
        <v>177</v>
      </c>
      <c r="B75" s="126" t="s">
        <v>170</v>
      </c>
      <c r="C75" s="126" t="s">
        <v>220</v>
      </c>
      <c r="D75" s="127">
        <v>285311</v>
      </c>
      <c r="E75" s="127">
        <v>41220</v>
      </c>
      <c r="F75" s="127">
        <v>244091</v>
      </c>
    </row>
    <row r="76" spans="1:6" ht="12.75">
      <c r="A76" s="129" t="s">
        <v>181</v>
      </c>
      <c r="B76" s="126" t="s">
        <v>170</v>
      </c>
      <c r="C76" s="126" t="s">
        <v>221</v>
      </c>
      <c r="D76" s="127">
        <v>34689</v>
      </c>
      <c r="E76" s="127">
        <v>34689</v>
      </c>
      <c r="F76" s="127">
        <v>0</v>
      </c>
    </row>
    <row r="77" spans="1:6" ht="12.75">
      <c r="A77" s="129" t="s">
        <v>177</v>
      </c>
      <c r="B77" s="126" t="s">
        <v>170</v>
      </c>
      <c r="C77" s="126" t="s">
        <v>222</v>
      </c>
      <c r="D77" s="127">
        <v>238700</v>
      </c>
      <c r="E77" s="127">
        <v>0</v>
      </c>
      <c r="F77" s="127">
        <v>238700</v>
      </c>
    </row>
    <row r="78" spans="1:6" ht="12.75">
      <c r="A78" s="129" t="s">
        <v>185</v>
      </c>
      <c r="B78" s="126" t="s">
        <v>170</v>
      </c>
      <c r="C78" s="126" t="s">
        <v>223</v>
      </c>
      <c r="D78" s="127">
        <v>3909.36</v>
      </c>
      <c r="E78" s="127">
        <v>3909.36</v>
      </c>
      <c r="F78" s="127">
        <v>0</v>
      </c>
    </row>
    <row r="79" spans="1:6" ht="12.75">
      <c r="A79" s="129" t="s">
        <v>177</v>
      </c>
      <c r="B79" s="126" t="s">
        <v>170</v>
      </c>
      <c r="C79" s="126" t="s">
        <v>224</v>
      </c>
      <c r="D79" s="127">
        <v>186090.64</v>
      </c>
      <c r="E79" s="127">
        <v>15000</v>
      </c>
      <c r="F79" s="127">
        <v>171090.64</v>
      </c>
    </row>
    <row r="80" spans="1:6" ht="12.75">
      <c r="A80" s="129" t="s">
        <v>180</v>
      </c>
      <c r="B80" s="126" t="s">
        <v>170</v>
      </c>
      <c r="C80" s="126" t="s">
        <v>19</v>
      </c>
      <c r="D80" s="127">
        <v>25272.94</v>
      </c>
      <c r="E80" s="127">
        <v>25272.94</v>
      </c>
      <c r="F80" s="127">
        <v>0</v>
      </c>
    </row>
    <row r="81" spans="1:6" ht="12.75">
      <c r="A81" s="129" t="s">
        <v>183</v>
      </c>
      <c r="B81" s="126" t="s">
        <v>170</v>
      </c>
      <c r="C81" s="126" t="s">
        <v>225</v>
      </c>
      <c r="D81" s="127">
        <v>11439.06</v>
      </c>
      <c r="E81" s="127">
        <v>11438.18</v>
      </c>
      <c r="F81" s="127">
        <v>0.88</v>
      </c>
    </row>
    <row r="82" spans="1:6" ht="12.75">
      <c r="A82" s="129" t="s">
        <v>183</v>
      </c>
      <c r="B82" s="126" t="s">
        <v>170</v>
      </c>
      <c r="C82" s="126" t="s">
        <v>226</v>
      </c>
      <c r="D82" s="127">
        <v>4414700</v>
      </c>
      <c r="E82" s="127">
        <v>0</v>
      </c>
      <c r="F82" s="127">
        <v>4414700</v>
      </c>
    </row>
    <row r="83" spans="1:6" ht="12.75">
      <c r="A83" s="129" t="s">
        <v>183</v>
      </c>
      <c r="B83" s="126" t="s">
        <v>170</v>
      </c>
      <c r="C83" s="126" t="s">
        <v>227</v>
      </c>
      <c r="D83" s="127">
        <v>160000</v>
      </c>
      <c r="E83" s="127">
        <v>113926.5</v>
      </c>
      <c r="F83" s="127">
        <v>46073.5</v>
      </c>
    </row>
    <row r="84" spans="1:6" ht="12.75">
      <c r="A84" s="129" t="s">
        <v>177</v>
      </c>
      <c r="B84" s="126" t="s">
        <v>170</v>
      </c>
      <c r="C84" s="126" t="s">
        <v>228</v>
      </c>
      <c r="D84" s="127">
        <v>216100</v>
      </c>
      <c r="E84" s="127">
        <v>35647.79</v>
      </c>
      <c r="F84" s="127">
        <v>180452.21</v>
      </c>
    </row>
    <row r="85" spans="1:6" ht="12.75">
      <c r="A85" s="129" t="s">
        <v>171</v>
      </c>
      <c r="B85" s="126" t="s">
        <v>170</v>
      </c>
      <c r="C85" s="126" t="s">
        <v>229</v>
      </c>
      <c r="D85" s="127">
        <v>3523600</v>
      </c>
      <c r="E85" s="127">
        <v>1664981.92</v>
      </c>
      <c r="F85" s="127">
        <v>1858618.08</v>
      </c>
    </row>
    <row r="86" spans="1:6" ht="12.75">
      <c r="A86" s="129" t="s">
        <v>173</v>
      </c>
      <c r="B86" s="126" t="s">
        <v>170</v>
      </c>
      <c r="C86" s="126" t="s">
        <v>230</v>
      </c>
      <c r="D86" s="127">
        <v>1045300</v>
      </c>
      <c r="E86" s="127">
        <v>493268.83</v>
      </c>
      <c r="F86" s="127">
        <v>552031.17</v>
      </c>
    </row>
    <row r="87" spans="1:6" ht="12.75">
      <c r="A87" s="129" t="s">
        <v>175</v>
      </c>
      <c r="B87" s="126" t="s">
        <v>170</v>
      </c>
      <c r="C87" s="126" t="s">
        <v>231</v>
      </c>
      <c r="D87" s="127">
        <v>93400</v>
      </c>
      <c r="E87" s="127">
        <v>42450</v>
      </c>
      <c r="F87" s="127">
        <v>50950</v>
      </c>
    </row>
    <row r="88" spans="1:6" ht="12.75">
      <c r="A88" s="129" t="s">
        <v>179</v>
      </c>
      <c r="B88" s="126" t="s">
        <v>170</v>
      </c>
      <c r="C88" s="126" t="s">
        <v>232</v>
      </c>
      <c r="D88" s="127">
        <v>122000</v>
      </c>
      <c r="E88" s="127">
        <v>19171.27</v>
      </c>
      <c r="F88" s="127">
        <v>102828.73</v>
      </c>
    </row>
    <row r="89" spans="1:6" ht="12.75">
      <c r="A89" s="129" t="s">
        <v>184</v>
      </c>
      <c r="B89" s="126" t="s">
        <v>170</v>
      </c>
      <c r="C89" s="126" t="s">
        <v>233</v>
      </c>
      <c r="D89" s="127">
        <v>1200</v>
      </c>
      <c r="E89" s="127">
        <v>0</v>
      </c>
      <c r="F89" s="127">
        <v>1200</v>
      </c>
    </row>
    <row r="90" spans="1:6" ht="12.75">
      <c r="A90" s="129" t="s">
        <v>185</v>
      </c>
      <c r="B90" s="126" t="s">
        <v>170</v>
      </c>
      <c r="C90" s="126" t="s">
        <v>234</v>
      </c>
      <c r="D90" s="127">
        <v>8700</v>
      </c>
      <c r="E90" s="127">
        <v>0</v>
      </c>
      <c r="F90" s="127">
        <v>8700</v>
      </c>
    </row>
    <row r="91" spans="1:6" ht="12.75">
      <c r="A91" s="129" t="s">
        <v>180</v>
      </c>
      <c r="B91" s="126" t="s">
        <v>170</v>
      </c>
      <c r="C91" s="126" t="s">
        <v>235</v>
      </c>
      <c r="D91" s="127">
        <v>22000</v>
      </c>
      <c r="E91" s="127">
        <v>9900</v>
      </c>
      <c r="F91" s="127">
        <v>12100</v>
      </c>
    </row>
    <row r="92" spans="1:6" ht="12.75">
      <c r="A92" s="129" t="s">
        <v>177</v>
      </c>
      <c r="B92" s="126" t="s">
        <v>170</v>
      </c>
      <c r="C92" s="126" t="s">
        <v>236</v>
      </c>
      <c r="D92" s="127">
        <v>2000</v>
      </c>
      <c r="E92" s="127">
        <v>0</v>
      </c>
      <c r="F92" s="127">
        <v>2000</v>
      </c>
    </row>
    <row r="93" spans="1:6" ht="12.75">
      <c r="A93" s="129" t="s">
        <v>182</v>
      </c>
      <c r="B93" s="126" t="s">
        <v>170</v>
      </c>
      <c r="C93" s="126" t="s">
        <v>237</v>
      </c>
      <c r="D93" s="127">
        <v>23300</v>
      </c>
      <c r="E93" s="127">
        <v>9393.26</v>
      </c>
      <c r="F93" s="127">
        <v>13906.74</v>
      </c>
    </row>
    <row r="94" spans="1:6" ht="12.75">
      <c r="A94" s="129" t="s">
        <v>182</v>
      </c>
      <c r="B94" s="126" t="s">
        <v>170</v>
      </c>
      <c r="C94" s="126" t="s">
        <v>238</v>
      </c>
      <c r="D94" s="127">
        <v>1000</v>
      </c>
      <c r="E94" s="127">
        <v>0</v>
      </c>
      <c r="F94" s="127">
        <v>1000</v>
      </c>
    </row>
    <row r="95" spans="1:6" ht="24">
      <c r="A95" s="129" t="s">
        <v>186</v>
      </c>
      <c r="B95" s="126" t="s">
        <v>170</v>
      </c>
      <c r="C95" s="126" t="s">
        <v>239</v>
      </c>
      <c r="D95" s="127">
        <v>4500</v>
      </c>
      <c r="E95" s="127">
        <v>0</v>
      </c>
      <c r="F95" s="127">
        <v>4500</v>
      </c>
    </row>
    <row r="96" spans="1:6" ht="12.75">
      <c r="A96" s="107" t="s">
        <v>734</v>
      </c>
      <c r="B96" s="46" t="s">
        <v>170</v>
      </c>
      <c r="C96" s="37" t="s">
        <v>735</v>
      </c>
      <c r="D96" s="39">
        <f>D97</f>
        <v>477100</v>
      </c>
      <c r="E96" s="39">
        <f>E97</f>
        <v>356700</v>
      </c>
      <c r="F96" s="99">
        <f>F97</f>
        <v>120400</v>
      </c>
    </row>
    <row r="97" spans="1:6" ht="25.5">
      <c r="A97" s="108" t="s">
        <v>736</v>
      </c>
      <c r="B97" s="48" t="s">
        <v>170</v>
      </c>
      <c r="C97" s="104" t="s">
        <v>737</v>
      </c>
      <c r="D97" s="42">
        <f>SUM(D98)</f>
        <v>477100</v>
      </c>
      <c r="E97" s="42">
        <f>SUM(E98)</f>
        <v>356700</v>
      </c>
      <c r="F97" s="101">
        <f>SUM(F98)</f>
        <v>120400</v>
      </c>
    </row>
    <row r="98" spans="1:6" ht="24">
      <c r="A98" s="109" t="s">
        <v>186</v>
      </c>
      <c r="B98" s="105" t="s">
        <v>170</v>
      </c>
      <c r="C98" s="126" t="s">
        <v>738</v>
      </c>
      <c r="D98" s="127">
        <v>477100</v>
      </c>
      <c r="E98" s="127">
        <v>356700</v>
      </c>
      <c r="F98" s="127">
        <v>120400</v>
      </c>
    </row>
    <row r="99" spans="1:6" s="36" customFormat="1" ht="24">
      <c r="A99" s="107" t="s">
        <v>598</v>
      </c>
      <c r="B99" s="46" t="s">
        <v>170</v>
      </c>
      <c r="C99" s="37" t="s">
        <v>599</v>
      </c>
      <c r="D99" s="39">
        <f>D100+D107</f>
        <v>1295300</v>
      </c>
      <c r="E99" s="39">
        <f>E100+E107</f>
        <v>565474.96</v>
      </c>
      <c r="F99" s="99">
        <f>F100+F107</f>
        <v>729825.04</v>
      </c>
    </row>
    <row r="100" spans="1:6" s="36" customFormat="1" ht="25.5">
      <c r="A100" s="108" t="s">
        <v>600</v>
      </c>
      <c r="B100" s="48" t="s">
        <v>170</v>
      </c>
      <c r="C100" s="104" t="s">
        <v>601</v>
      </c>
      <c r="D100" s="42">
        <f>SUM(D101:D106)</f>
        <v>945300</v>
      </c>
      <c r="E100" s="42">
        <f>SUM(E101:E106)</f>
        <v>481303.71</v>
      </c>
      <c r="F100" s="101">
        <f>SUM(F101:F106)</f>
        <v>463996.29</v>
      </c>
    </row>
    <row r="101" spans="1:6" ht="12.75">
      <c r="A101" s="129" t="s">
        <v>171</v>
      </c>
      <c r="B101" s="126" t="s">
        <v>170</v>
      </c>
      <c r="C101" s="126" t="s">
        <v>240</v>
      </c>
      <c r="D101" s="127">
        <v>700000</v>
      </c>
      <c r="E101" s="127">
        <v>352799.25</v>
      </c>
      <c r="F101" s="127">
        <v>347200.75</v>
      </c>
    </row>
    <row r="102" spans="1:6" ht="12.75">
      <c r="A102" s="129" t="s">
        <v>173</v>
      </c>
      <c r="B102" s="126" t="s">
        <v>170</v>
      </c>
      <c r="C102" s="126" t="s">
        <v>241</v>
      </c>
      <c r="D102" s="127">
        <v>211000</v>
      </c>
      <c r="E102" s="127">
        <v>103806.4</v>
      </c>
      <c r="F102" s="127">
        <v>107193.6</v>
      </c>
    </row>
    <row r="103" spans="1:6" ht="12.75">
      <c r="A103" s="129" t="s">
        <v>175</v>
      </c>
      <c r="B103" s="126" t="s">
        <v>170</v>
      </c>
      <c r="C103" s="126" t="s">
        <v>242</v>
      </c>
      <c r="D103" s="127">
        <v>1200</v>
      </c>
      <c r="E103" s="127">
        <v>0</v>
      </c>
      <c r="F103" s="127">
        <v>1200</v>
      </c>
    </row>
    <row r="104" spans="1:6" ht="12.75">
      <c r="A104" s="129" t="s">
        <v>179</v>
      </c>
      <c r="B104" s="126" t="s">
        <v>170</v>
      </c>
      <c r="C104" s="126" t="s">
        <v>243</v>
      </c>
      <c r="D104" s="127">
        <v>16000</v>
      </c>
      <c r="E104" s="127">
        <v>8198.06</v>
      </c>
      <c r="F104" s="127">
        <v>7801.94</v>
      </c>
    </row>
    <row r="105" spans="1:6" ht="12.75">
      <c r="A105" s="129" t="s">
        <v>181</v>
      </c>
      <c r="B105" s="126" t="s">
        <v>170</v>
      </c>
      <c r="C105" s="126" t="s">
        <v>244</v>
      </c>
      <c r="D105" s="127">
        <v>16500</v>
      </c>
      <c r="E105" s="127">
        <v>16500</v>
      </c>
      <c r="F105" s="127">
        <v>0</v>
      </c>
    </row>
    <row r="106" spans="1:6" ht="12.75">
      <c r="A106" s="129" t="s">
        <v>182</v>
      </c>
      <c r="B106" s="126" t="s">
        <v>170</v>
      </c>
      <c r="C106" s="126" t="s">
        <v>245</v>
      </c>
      <c r="D106" s="127">
        <v>600</v>
      </c>
      <c r="E106" s="127">
        <v>0</v>
      </c>
      <c r="F106" s="127">
        <v>600</v>
      </c>
    </row>
    <row r="107" spans="1:6" s="36" customFormat="1" ht="12.75">
      <c r="A107" s="111" t="s">
        <v>602</v>
      </c>
      <c r="B107" s="106">
        <v>200</v>
      </c>
      <c r="C107" s="49" t="s">
        <v>603</v>
      </c>
      <c r="D107" s="42">
        <f>SUM(D108:D110)</f>
        <v>350000</v>
      </c>
      <c r="E107" s="42">
        <f>SUM(E108:E110)</f>
        <v>84171.25</v>
      </c>
      <c r="F107" s="101">
        <f>SUM(F108:F110)</f>
        <v>265828.75</v>
      </c>
    </row>
    <row r="108" spans="1:6" ht="12.75">
      <c r="A108" s="129" t="s">
        <v>180</v>
      </c>
      <c r="B108" s="126" t="s">
        <v>170</v>
      </c>
      <c r="C108" s="126" t="s">
        <v>246</v>
      </c>
      <c r="D108" s="127">
        <v>190467.5</v>
      </c>
      <c r="E108" s="127">
        <v>70610.75</v>
      </c>
      <c r="F108" s="127">
        <v>119856.75</v>
      </c>
    </row>
    <row r="109" spans="1:6" ht="12.75">
      <c r="A109" s="129" t="s">
        <v>177</v>
      </c>
      <c r="B109" s="126" t="s">
        <v>170</v>
      </c>
      <c r="C109" s="126" t="s">
        <v>247</v>
      </c>
      <c r="D109" s="127">
        <v>9532.5</v>
      </c>
      <c r="E109" s="127">
        <v>9532.5</v>
      </c>
      <c r="F109" s="127">
        <v>0</v>
      </c>
    </row>
    <row r="110" spans="1:6" ht="12.75">
      <c r="A110" s="129" t="s">
        <v>182</v>
      </c>
      <c r="B110" s="126" t="s">
        <v>170</v>
      </c>
      <c r="C110" s="126" t="s">
        <v>248</v>
      </c>
      <c r="D110" s="127">
        <v>150000</v>
      </c>
      <c r="E110" s="127">
        <v>4028</v>
      </c>
      <c r="F110" s="127">
        <v>145972</v>
      </c>
    </row>
    <row r="111" spans="1:6" s="36" customFormat="1" ht="12.75">
      <c r="A111" s="107" t="s">
        <v>604</v>
      </c>
      <c r="B111" s="46" t="s">
        <v>170</v>
      </c>
      <c r="C111" s="37" t="s">
        <v>605</v>
      </c>
      <c r="D111" s="39">
        <f>D114+D129+D112</f>
        <v>23605383</v>
      </c>
      <c r="E111" s="39">
        <f>E114+E129+E112</f>
        <v>8764504.5</v>
      </c>
      <c r="F111" s="39">
        <f>F114+F129+F112</f>
        <v>14840878.5</v>
      </c>
    </row>
    <row r="112" spans="1:6" s="36" customFormat="1" ht="12.75">
      <c r="A112" s="132" t="s">
        <v>3</v>
      </c>
      <c r="B112" s="48" t="s">
        <v>170</v>
      </c>
      <c r="C112" s="104" t="s">
        <v>2</v>
      </c>
      <c r="D112" s="42">
        <f>D113</f>
        <v>36300</v>
      </c>
      <c r="E112" s="42">
        <f>E113</f>
        <v>0</v>
      </c>
      <c r="F112" s="42">
        <f>F113</f>
        <v>36300</v>
      </c>
    </row>
    <row r="113" spans="1:6" s="36" customFormat="1" ht="12.75">
      <c r="A113" s="129" t="s">
        <v>180</v>
      </c>
      <c r="B113" s="126" t="s">
        <v>170</v>
      </c>
      <c r="C113" s="126" t="s">
        <v>4</v>
      </c>
      <c r="D113" s="130">
        <v>36300</v>
      </c>
      <c r="E113" s="130"/>
      <c r="F113" s="131">
        <v>36300</v>
      </c>
    </row>
    <row r="114" spans="1:6" s="36" customFormat="1" ht="12.75">
      <c r="A114" s="108" t="s">
        <v>606</v>
      </c>
      <c r="B114" s="48" t="s">
        <v>170</v>
      </c>
      <c r="C114" s="104" t="s">
        <v>607</v>
      </c>
      <c r="D114" s="42">
        <f>SUM(D115:D128)</f>
        <v>22951083</v>
      </c>
      <c r="E114" s="42">
        <f>SUM(E115:E128)</f>
        <v>8545662.5</v>
      </c>
      <c r="F114" s="101">
        <f>SUM(F115:F128)</f>
        <v>14405420.5</v>
      </c>
    </row>
    <row r="115" spans="1:6" ht="12.75">
      <c r="A115" s="129" t="s">
        <v>180</v>
      </c>
      <c r="B115" s="126" t="s">
        <v>170</v>
      </c>
      <c r="C115" s="126" t="s">
        <v>249</v>
      </c>
      <c r="D115" s="127">
        <v>40000</v>
      </c>
      <c r="E115" s="127">
        <v>0</v>
      </c>
      <c r="F115" s="127">
        <v>40000</v>
      </c>
    </row>
    <row r="116" spans="1:6" ht="12.75">
      <c r="A116" s="129" t="s">
        <v>177</v>
      </c>
      <c r="B116" s="126" t="s">
        <v>170</v>
      </c>
      <c r="C116" s="126" t="s">
        <v>250</v>
      </c>
      <c r="D116" s="127">
        <v>150000</v>
      </c>
      <c r="E116" s="127">
        <v>0</v>
      </c>
      <c r="F116" s="127">
        <v>150000</v>
      </c>
    </row>
    <row r="117" spans="1:6" ht="12.75">
      <c r="A117" s="129" t="s">
        <v>182</v>
      </c>
      <c r="B117" s="126" t="s">
        <v>170</v>
      </c>
      <c r="C117" s="126" t="s">
        <v>251</v>
      </c>
      <c r="D117" s="127">
        <v>500000</v>
      </c>
      <c r="E117" s="127">
        <v>0</v>
      </c>
      <c r="F117" s="127">
        <v>500000</v>
      </c>
    </row>
    <row r="118" spans="1:6" ht="12.75">
      <c r="A118" s="129" t="s">
        <v>180</v>
      </c>
      <c r="B118" s="126" t="s">
        <v>170</v>
      </c>
      <c r="C118" s="126" t="s">
        <v>252</v>
      </c>
      <c r="D118" s="127">
        <v>5271583.33</v>
      </c>
      <c r="E118" s="127">
        <v>4495802.9</v>
      </c>
      <c r="F118" s="127">
        <v>775780.43</v>
      </c>
    </row>
    <row r="119" spans="1:6" ht="12.75">
      <c r="A119" s="129" t="s">
        <v>177</v>
      </c>
      <c r="B119" s="126" t="s">
        <v>170</v>
      </c>
      <c r="C119" s="126" t="s">
        <v>253</v>
      </c>
      <c r="D119" s="127">
        <v>114586.36</v>
      </c>
      <c r="E119" s="127">
        <v>114586.36</v>
      </c>
      <c r="F119" s="127">
        <v>0</v>
      </c>
    </row>
    <row r="120" spans="1:6" ht="12.75">
      <c r="A120" s="129" t="s">
        <v>183</v>
      </c>
      <c r="B120" s="126" t="s">
        <v>170</v>
      </c>
      <c r="C120" s="126" t="s">
        <v>254</v>
      </c>
      <c r="D120" s="127">
        <v>60515.31</v>
      </c>
      <c r="E120" s="127">
        <v>60515.31</v>
      </c>
      <c r="F120" s="127">
        <v>0</v>
      </c>
    </row>
    <row r="121" spans="1:6" ht="12.75">
      <c r="A121" s="129" t="s">
        <v>182</v>
      </c>
      <c r="B121" s="126" t="s">
        <v>170</v>
      </c>
      <c r="C121" s="126" t="s">
        <v>255</v>
      </c>
      <c r="D121" s="127">
        <v>2600</v>
      </c>
      <c r="E121" s="127">
        <v>2600</v>
      </c>
      <c r="F121" s="127">
        <v>0</v>
      </c>
    </row>
    <row r="122" spans="1:6" ht="12.75">
      <c r="A122" s="129" t="s">
        <v>183</v>
      </c>
      <c r="B122" s="126" t="s">
        <v>170</v>
      </c>
      <c r="C122" s="126" t="s">
        <v>256</v>
      </c>
      <c r="D122" s="127">
        <v>2415</v>
      </c>
      <c r="E122" s="127">
        <v>2415</v>
      </c>
      <c r="F122" s="127">
        <v>0</v>
      </c>
    </row>
    <row r="123" spans="1:6" ht="12.75">
      <c r="A123" s="129" t="s">
        <v>180</v>
      </c>
      <c r="B123" s="126" t="s">
        <v>170</v>
      </c>
      <c r="C123" s="126" t="s">
        <v>257</v>
      </c>
      <c r="D123" s="127">
        <v>412383</v>
      </c>
      <c r="E123" s="127">
        <v>305083</v>
      </c>
      <c r="F123" s="127">
        <v>107300</v>
      </c>
    </row>
    <row r="124" spans="1:6" ht="12.75">
      <c r="A124" s="129" t="s">
        <v>180</v>
      </c>
      <c r="B124" s="126" t="s">
        <v>170</v>
      </c>
      <c r="C124" s="126" t="s">
        <v>258</v>
      </c>
      <c r="D124" s="127">
        <v>2227497</v>
      </c>
      <c r="E124" s="127">
        <v>1113882.87</v>
      </c>
      <c r="F124" s="127">
        <v>1113614.13</v>
      </c>
    </row>
    <row r="125" spans="1:6" ht="12.75">
      <c r="A125" s="129" t="s">
        <v>177</v>
      </c>
      <c r="B125" s="126" t="s">
        <v>170</v>
      </c>
      <c r="C125" s="126" t="s">
        <v>259</v>
      </c>
      <c r="D125" s="127">
        <v>37503</v>
      </c>
      <c r="E125" s="127">
        <v>37503</v>
      </c>
      <c r="F125" s="127">
        <v>0</v>
      </c>
    </row>
    <row r="126" spans="1:6" ht="12.75">
      <c r="A126" s="129" t="s">
        <v>180</v>
      </c>
      <c r="B126" s="126" t="s">
        <v>170</v>
      </c>
      <c r="C126" s="126" t="s">
        <v>260</v>
      </c>
      <c r="D126" s="127">
        <v>4522000</v>
      </c>
      <c r="E126" s="127">
        <v>2413274.06</v>
      </c>
      <c r="F126" s="127">
        <v>2108725.94</v>
      </c>
    </row>
    <row r="127" spans="1:6" ht="12.75">
      <c r="A127" s="129" t="s">
        <v>180</v>
      </c>
      <c r="B127" s="126" t="s">
        <v>170</v>
      </c>
      <c r="C127" s="126" t="s">
        <v>261</v>
      </c>
      <c r="D127" s="127">
        <v>7000000</v>
      </c>
      <c r="E127" s="127">
        <v>0</v>
      </c>
      <c r="F127" s="127">
        <v>7000000</v>
      </c>
    </row>
    <row r="128" spans="1:6" ht="24">
      <c r="A128" s="129" t="s">
        <v>186</v>
      </c>
      <c r="B128" s="126" t="s">
        <v>170</v>
      </c>
      <c r="C128" s="126" t="s">
        <v>262</v>
      </c>
      <c r="D128" s="127">
        <v>2610000</v>
      </c>
      <c r="E128" s="127">
        <v>0</v>
      </c>
      <c r="F128" s="127">
        <v>2610000</v>
      </c>
    </row>
    <row r="129" spans="1:6" s="36" customFormat="1" ht="25.5">
      <c r="A129" s="108" t="s">
        <v>608</v>
      </c>
      <c r="B129" s="48" t="s">
        <v>170</v>
      </c>
      <c r="C129" s="104" t="s">
        <v>609</v>
      </c>
      <c r="D129" s="42">
        <f>SUM(D130:D134)</f>
        <v>618000</v>
      </c>
      <c r="E129" s="42">
        <f>SUM(E130:E134)</f>
        <v>218842</v>
      </c>
      <c r="F129" s="101">
        <f>SUM(F130:F134)</f>
        <v>399158</v>
      </c>
    </row>
    <row r="130" spans="1:6" ht="12.75">
      <c r="A130" s="129" t="s">
        <v>177</v>
      </c>
      <c r="B130" s="126" t="s">
        <v>170</v>
      </c>
      <c r="C130" s="126" t="s">
        <v>263</v>
      </c>
      <c r="D130" s="127">
        <v>8000</v>
      </c>
      <c r="E130" s="127">
        <v>0</v>
      </c>
      <c r="F130" s="127">
        <v>8000</v>
      </c>
    </row>
    <row r="131" spans="1:6" ht="12.75">
      <c r="A131" s="129" t="s">
        <v>181</v>
      </c>
      <c r="B131" s="126" t="s">
        <v>170</v>
      </c>
      <c r="C131" s="126" t="s">
        <v>264</v>
      </c>
      <c r="D131" s="127">
        <v>2442</v>
      </c>
      <c r="E131" s="127">
        <v>2442</v>
      </c>
      <c r="F131" s="127">
        <v>0</v>
      </c>
    </row>
    <row r="132" spans="1:6" ht="36">
      <c r="A132" s="129" t="s">
        <v>265</v>
      </c>
      <c r="B132" s="126" t="s">
        <v>170</v>
      </c>
      <c r="C132" s="126" t="s">
        <v>266</v>
      </c>
      <c r="D132" s="127">
        <v>197558</v>
      </c>
      <c r="E132" s="127">
        <v>148000</v>
      </c>
      <c r="F132" s="127">
        <v>49558</v>
      </c>
    </row>
    <row r="133" spans="1:6" ht="12.75">
      <c r="A133" s="129" t="s">
        <v>177</v>
      </c>
      <c r="B133" s="126" t="s">
        <v>170</v>
      </c>
      <c r="C133" s="126" t="s">
        <v>267</v>
      </c>
      <c r="D133" s="127">
        <v>300000</v>
      </c>
      <c r="E133" s="127">
        <v>0</v>
      </c>
      <c r="F133" s="127">
        <v>300000</v>
      </c>
    </row>
    <row r="134" spans="1:6" ht="12.75">
      <c r="A134" s="129" t="s">
        <v>177</v>
      </c>
      <c r="B134" s="126" t="s">
        <v>170</v>
      </c>
      <c r="C134" s="126" t="s">
        <v>268</v>
      </c>
      <c r="D134" s="127">
        <v>110000</v>
      </c>
      <c r="E134" s="127">
        <v>68400</v>
      </c>
      <c r="F134" s="127">
        <v>41600</v>
      </c>
    </row>
    <row r="135" spans="1:6" s="36" customFormat="1" ht="12.75">
      <c r="A135" s="112" t="s">
        <v>610</v>
      </c>
      <c r="B135" s="46" t="s">
        <v>170</v>
      </c>
      <c r="C135" s="37" t="s">
        <v>611</v>
      </c>
      <c r="D135" s="39">
        <f>D136+D141+D143+D154</f>
        <v>19062100</v>
      </c>
      <c r="E135" s="39">
        <f>E136+E141+E143+E154</f>
        <v>10779447.529999997</v>
      </c>
      <c r="F135" s="99">
        <f>F136+F141+F143+F154</f>
        <v>8282652.47</v>
      </c>
    </row>
    <row r="136" spans="1:6" s="36" customFormat="1" ht="12.75">
      <c r="A136" s="108" t="s">
        <v>612</v>
      </c>
      <c r="B136" s="48" t="s">
        <v>170</v>
      </c>
      <c r="C136" s="104" t="s">
        <v>613</v>
      </c>
      <c r="D136" s="42">
        <f>SUM(D137:D140)</f>
        <v>3540000</v>
      </c>
      <c r="E136" s="42">
        <f>SUM(E137:E140)</f>
        <v>922434</v>
      </c>
      <c r="F136" s="101">
        <f>SUM(F137:F140)</f>
        <v>2617566</v>
      </c>
    </row>
    <row r="137" spans="1:6" ht="12.75">
      <c r="A137" s="129" t="s">
        <v>177</v>
      </c>
      <c r="B137" s="126" t="s">
        <v>170</v>
      </c>
      <c r="C137" s="126" t="s">
        <v>269</v>
      </c>
      <c r="D137" s="127">
        <v>40000</v>
      </c>
      <c r="E137" s="127">
        <v>0</v>
      </c>
      <c r="F137" s="127">
        <v>40000</v>
      </c>
    </row>
    <row r="138" spans="1:6" ht="12.75">
      <c r="A138" s="129" t="s">
        <v>180</v>
      </c>
      <c r="B138" s="126" t="s">
        <v>170</v>
      </c>
      <c r="C138" s="126" t="s">
        <v>270</v>
      </c>
      <c r="D138" s="127">
        <v>930456</v>
      </c>
      <c r="E138" s="127">
        <v>852890</v>
      </c>
      <c r="F138" s="127">
        <v>77566</v>
      </c>
    </row>
    <row r="139" spans="1:6" ht="12.75">
      <c r="A139" s="129" t="s">
        <v>177</v>
      </c>
      <c r="B139" s="126" t="s">
        <v>170</v>
      </c>
      <c r="C139" s="126" t="s">
        <v>271</v>
      </c>
      <c r="D139" s="127">
        <v>69544</v>
      </c>
      <c r="E139" s="127">
        <v>69544</v>
      </c>
      <c r="F139" s="127">
        <v>0</v>
      </c>
    </row>
    <row r="140" spans="1:6" ht="36">
      <c r="A140" s="129" t="s">
        <v>265</v>
      </c>
      <c r="B140" s="126" t="s">
        <v>170</v>
      </c>
      <c r="C140" s="126" t="s">
        <v>272</v>
      </c>
      <c r="D140" s="127">
        <v>2500000</v>
      </c>
      <c r="E140" s="127">
        <v>0</v>
      </c>
      <c r="F140" s="127">
        <v>2500000</v>
      </c>
    </row>
    <row r="141" spans="1:6" s="36" customFormat="1" ht="12.75">
      <c r="A141" s="113" t="s">
        <v>614</v>
      </c>
      <c r="B141" s="48" t="s">
        <v>170</v>
      </c>
      <c r="C141" s="104" t="s">
        <v>615</v>
      </c>
      <c r="D141" s="42">
        <f>SUM(D142)</f>
        <v>1000000</v>
      </c>
      <c r="E141" s="42">
        <f>SUM(E142)</f>
        <v>416500</v>
      </c>
      <c r="F141" s="101">
        <f>SUM(F142)</f>
        <v>583500</v>
      </c>
    </row>
    <row r="142" spans="1:6" ht="24">
      <c r="A142" s="129" t="s">
        <v>273</v>
      </c>
      <c r="B142" s="126" t="s">
        <v>170</v>
      </c>
      <c r="C142" s="126" t="s">
        <v>274</v>
      </c>
      <c r="D142" s="127">
        <v>1000000</v>
      </c>
      <c r="E142" s="127">
        <v>416500</v>
      </c>
      <c r="F142" s="127">
        <v>583500</v>
      </c>
    </row>
    <row r="143" spans="1:6" s="36" customFormat="1" ht="12.75">
      <c r="A143" s="111" t="s">
        <v>616</v>
      </c>
      <c r="B143" s="106">
        <v>200</v>
      </c>
      <c r="C143" s="49" t="s">
        <v>617</v>
      </c>
      <c r="D143" s="42">
        <f>SUM(D144:D153)</f>
        <v>11316100</v>
      </c>
      <c r="E143" s="42">
        <f>SUM(E144:E153)</f>
        <v>7330864.829999999</v>
      </c>
      <c r="F143" s="101">
        <f>SUM(F144:F153)</f>
        <v>3985235.17</v>
      </c>
    </row>
    <row r="144" spans="1:6" ht="12.75">
      <c r="A144" s="129" t="s">
        <v>185</v>
      </c>
      <c r="B144" s="126" t="s">
        <v>170</v>
      </c>
      <c r="C144" s="126" t="s">
        <v>275</v>
      </c>
      <c r="D144" s="127">
        <v>7100000</v>
      </c>
      <c r="E144" s="127">
        <v>5079847.58</v>
      </c>
      <c r="F144" s="127">
        <v>2020152.42</v>
      </c>
    </row>
    <row r="145" spans="1:6" ht="12.75">
      <c r="A145" s="129" t="s">
        <v>180</v>
      </c>
      <c r="B145" s="126" t="s">
        <v>170</v>
      </c>
      <c r="C145" s="126" t="s">
        <v>276</v>
      </c>
      <c r="D145" s="127">
        <v>1400000</v>
      </c>
      <c r="E145" s="127">
        <v>754235.83</v>
      </c>
      <c r="F145" s="127">
        <v>645764.17</v>
      </c>
    </row>
    <row r="146" spans="1:6" ht="12.75">
      <c r="A146" s="129" t="s">
        <v>180</v>
      </c>
      <c r="B146" s="126" t="s">
        <v>170</v>
      </c>
      <c r="C146" s="126" t="s">
        <v>277</v>
      </c>
      <c r="D146" s="127">
        <v>340160</v>
      </c>
      <c r="E146" s="127">
        <v>138472.04</v>
      </c>
      <c r="F146" s="127">
        <v>201687.96</v>
      </c>
    </row>
    <row r="147" spans="1:6" ht="12.75">
      <c r="A147" s="129" t="s">
        <v>182</v>
      </c>
      <c r="B147" s="126" t="s">
        <v>170</v>
      </c>
      <c r="C147" s="126" t="s">
        <v>278</v>
      </c>
      <c r="D147" s="127">
        <v>59840</v>
      </c>
      <c r="E147" s="127">
        <v>59840</v>
      </c>
      <c r="F147" s="127">
        <v>0</v>
      </c>
    </row>
    <row r="148" spans="1:6" ht="12.75">
      <c r="A148" s="129" t="s">
        <v>180</v>
      </c>
      <c r="B148" s="126" t="s">
        <v>170</v>
      </c>
      <c r="C148" s="126" t="s">
        <v>279</v>
      </c>
      <c r="D148" s="127">
        <v>600000</v>
      </c>
      <c r="E148" s="127">
        <v>100324.42</v>
      </c>
      <c r="F148" s="127">
        <v>499675.58</v>
      </c>
    </row>
    <row r="149" spans="1:6" ht="12.75">
      <c r="A149" s="129" t="s">
        <v>180</v>
      </c>
      <c r="B149" s="126" t="s">
        <v>170</v>
      </c>
      <c r="C149" s="126" t="s">
        <v>280</v>
      </c>
      <c r="D149" s="127">
        <v>730000</v>
      </c>
      <c r="E149" s="127">
        <v>727886.64</v>
      </c>
      <c r="F149" s="127">
        <v>2113.36</v>
      </c>
    </row>
    <row r="150" spans="1:6" ht="12.75">
      <c r="A150" s="129" t="s">
        <v>177</v>
      </c>
      <c r="B150" s="126" t="s">
        <v>170</v>
      </c>
      <c r="C150" s="126" t="s">
        <v>281</v>
      </c>
      <c r="D150" s="127">
        <v>671954.68</v>
      </c>
      <c r="E150" s="127">
        <v>56113</v>
      </c>
      <c r="F150" s="127">
        <v>615841.68</v>
      </c>
    </row>
    <row r="151" spans="1:6" ht="12.75">
      <c r="A151" s="129" t="s">
        <v>183</v>
      </c>
      <c r="B151" s="126" t="s">
        <v>170</v>
      </c>
      <c r="C151" s="126" t="s">
        <v>282</v>
      </c>
      <c r="D151" s="127">
        <v>2244.52</v>
      </c>
      <c r="E151" s="127">
        <v>2244.52</v>
      </c>
      <c r="F151" s="127">
        <v>0</v>
      </c>
    </row>
    <row r="152" spans="1:6" ht="12.75">
      <c r="A152" s="129" t="s">
        <v>181</v>
      </c>
      <c r="B152" s="126" t="s">
        <v>170</v>
      </c>
      <c r="C152" s="126" t="s">
        <v>283</v>
      </c>
      <c r="D152" s="127">
        <v>151962.8</v>
      </c>
      <c r="E152" s="127">
        <v>151962.8</v>
      </c>
      <c r="F152" s="127">
        <v>0</v>
      </c>
    </row>
    <row r="153" spans="1:6" ht="12.75">
      <c r="A153" s="129" t="s">
        <v>182</v>
      </c>
      <c r="B153" s="126" t="s">
        <v>170</v>
      </c>
      <c r="C153" s="126" t="s">
        <v>284</v>
      </c>
      <c r="D153" s="127">
        <v>259938</v>
      </c>
      <c r="E153" s="127">
        <v>259938</v>
      </c>
      <c r="F153" s="127">
        <v>0</v>
      </c>
    </row>
    <row r="154" spans="1:6" s="36" customFormat="1" ht="24">
      <c r="A154" s="113" t="s">
        <v>618</v>
      </c>
      <c r="B154" s="49" t="s">
        <v>170</v>
      </c>
      <c r="C154" s="49" t="s">
        <v>619</v>
      </c>
      <c r="D154" s="42">
        <f>SUM(D155)</f>
        <v>3206000</v>
      </c>
      <c r="E154" s="42">
        <f>SUM(E155)</f>
        <v>2109648.7</v>
      </c>
      <c r="F154" s="101">
        <f>SUM(F155)</f>
        <v>1096351.3</v>
      </c>
    </row>
    <row r="155" spans="1:6" ht="24">
      <c r="A155" s="109" t="s">
        <v>273</v>
      </c>
      <c r="B155" s="105" t="s">
        <v>170</v>
      </c>
      <c r="C155" s="105" t="s">
        <v>285</v>
      </c>
      <c r="D155" s="127">
        <v>3206000</v>
      </c>
      <c r="E155" s="127">
        <v>2109648.7</v>
      </c>
      <c r="F155" s="127">
        <v>1096351.3</v>
      </c>
    </row>
    <row r="156" spans="1:6" s="36" customFormat="1" ht="12.75">
      <c r="A156" s="107" t="s">
        <v>620</v>
      </c>
      <c r="B156" s="46" t="s">
        <v>170</v>
      </c>
      <c r="C156" s="37" t="s">
        <v>621</v>
      </c>
      <c r="D156" s="39">
        <f>D157</f>
        <v>5712000</v>
      </c>
      <c r="E156" s="39">
        <f>E157</f>
        <v>409200</v>
      </c>
      <c r="F156" s="99">
        <f>F157</f>
        <v>5302800</v>
      </c>
    </row>
    <row r="157" spans="1:6" s="36" customFormat="1" ht="25.5">
      <c r="A157" s="108" t="s">
        <v>622</v>
      </c>
      <c r="B157" s="48" t="s">
        <v>170</v>
      </c>
      <c r="C157" s="104" t="s">
        <v>623</v>
      </c>
      <c r="D157" s="42">
        <f>SUM(D158:D160)</f>
        <v>5712000</v>
      </c>
      <c r="E157" s="42">
        <f>SUM(E158:E160)</f>
        <v>409200</v>
      </c>
      <c r="F157" s="101">
        <f>SUM(F158:F160)</f>
        <v>5302800</v>
      </c>
    </row>
    <row r="158" spans="1:6" ht="24">
      <c r="A158" s="109" t="s">
        <v>273</v>
      </c>
      <c r="B158" s="105" t="s">
        <v>170</v>
      </c>
      <c r="C158" s="105" t="s">
        <v>286</v>
      </c>
      <c r="D158" s="127">
        <v>492000</v>
      </c>
      <c r="E158" s="127">
        <v>370000</v>
      </c>
      <c r="F158" s="127">
        <v>122000</v>
      </c>
    </row>
    <row r="159" spans="1:6" ht="24">
      <c r="A159" s="109" t="s">
        <v>273</v>
      </c>
      <c r="B159" s="105" t="s">
        <v>170</v>
      </c>
      <c r="C159" s="105" t="s">
        <v>287</v>
      </c>
      <c r="D159" s="127">
        <v>300000</v>
      </c>
      <c r="E159" s="127">
        <v>39200</v>
      </c>
      <c r="F159" s="127">
        <v>260800</v>
      </c>
    </row>
    <row r="160" spans="1:6" ht="24">
      <c r="A160" s="109" t="s">
        <v>273</v>
      </c>
      <c r="B160" s="105" t="s">
        <v>170</v>
      </c>
      <c r="C160" s="105" t="s">
        <v>288</v>
      </c>
      <c r="D160" s="127">
        <v>4920000</v>
      </c>
      <c r="E160" s="127">
        <v>0</v>
      </c>
      <c r="F160" s="127">
        <v>4920000</v>
      </c>
    </row>
    <row r="161" spans="1:6" s="36" customFormat="1" ht="12.75">
      <c r="A161" s="107" t="s">
        <v>624</v>
      </c>
      <c r="B161" s="46" t="s">
        <v>170</v>
      </c>
      <c r="C161" s="37" t="s">
        <v>625</v>
      </c>
      <c r="D161" s="39">
        <f>D162+D172+D209+D222</f>
        <v>259748850</v>
      </c>
      <c r="E161" s="39">
        <f>E162+E172+E209+E222</f>
        <v>157564229.93</v>
      </c>
      <c r="F161" s="99">
        <f>F162+F172+F209+F222</f>
        <v>102184620.07000001</v>
      </c>
    </row>
    <row r="162" spans="1:6" s="36" customFormat="1" ht="12.75">
      <c r="A162" s="108" t="s">
        <v>626</v>
      </c>
      <c r="B162" s="48" t="s">
        <v>170</v>
      </c>
      <c r="C162" s="104" t="s">
        <v>627</v>
      </c>
      <c r="D162" s="42">
        <f>SUM(D163:D171)</f>
        <v>85696776</v>
      </c>
      <c r="E162" s="42">
        <f>SUM(E163:E171)</f>
        <v>45436350.46</v>
      </c>
      <c r="F162" s="101">
        <f>SUM(F163:F171)</f>
        <v>40260425.54</v>
      </c>
    </row>
    <row r="163" spans="1:6" ht="24">
      <c r="A163" s="109" t="s">
        <v>273</v>
      </c>
      <c r="B163" s="105" t="s">
        <v>170</v>
      </c>
      <c r="C163" s="105" t="s">
        <v>289</v>
      </c>
      <c r="D163" s="127">
        <v>3753234</v>
      </c>
      <c r="E163" s="127">
        <v>1499180.29</v>
      </c>
      <c r="F163" s="127">
        <v>2254053.71</v>
      </c>
    </row>
    <row r="164" spans="1:6" ht="24">
      <c r="A164" s="109" t="s">
        <v>273</v>
      </c>
      <c r="B164" s="105" t="s">
        <v>170</v>
      </c>
      <c r="C164" s="105" t="s">
        <v>290</v>
      </c>
      <c r="D164" s="127">
        <v>20174693</v>
      </c>
      <c r="E164" s="127">
        <v>12105782.86</v>
      </c>
      <c r="F164" s="127">
        <v>8068910.14</v>
      </c>
    </row>
    <row r="165" spans="1:6" ht="24">
      <c r="A165" s="109" t="s">
        <v>273</v>
      </c>
      <c r="B165" s="105" t="s">
        <v>170</v>
      </c>
      <c r="C165" s="105" t="s">
        <v>291</v>
      </c>
      <c r="D165" s="127">
        <v>214174</v>
      </c>
      <c r="E165" s="127">
        <v>214174</v>
      </c>
      <c r="F165" s="127">
        <v>0</v>
      </c>
    </row>
    <row r="166" spans="1:6" ht="24">
      <c r="A166" s="109" t="s">
        <v>273</v>
      </c>
      <c r="B166" s="105" t="s">
        <v>170</v>
      </c>
      <c r="C166" s="105" t="s">
        <v>292</v>
      </c>
      <c r="D166" s="127">
        <v>4218751</v>
      </c>
      <c r="E166" s="127">
        <v>1828520.48</v>
      </c>
      <c r="F166" s="127">
        <v>2390230.52</v>
      </c>
    </row>
    <row r="167" spans="1:6" ht="24">
      <c r="A167" s="109" t="s">
        <v>273</v>
      </c>
      <c r="B167" s="105" t="s">
        <v>170</v>
      </c>
      <c r="C167" s="105" t="s">
        <v>293</v>
      </c>
      <c r="D167" s="127">
        <v>40025400</v>
      </c>
      <c r="E167" s="127">
        <v>22996948.15</v>
      </c>
      <c r="F167" s="127">
        <v>17028451.85</v>
      </c>
    </row>
    <row r="168" spans="1:6" ht="24">
      <c r="A168" s="109" t="s">
        <v>273</v>
      </c>
      <c r="B168" s="105" t="s">
        <v>170</v>
      </c>
      <c r="C168" s="105" t="s">
        <v>294</v>
      </c>
      <c r="D168" s="127">
        <v>462100</v>
      </c>
      <c r="E168" s="127">
        <v>301828.3</v>
      </c>
      <c r="F168" s="127">
        <v>160271.7</v>
      </c>
    </row>
    <row r="169" spans="1:6" ht="24">
      <c r="A169" s="109" t="s">
        <v>273</v>
      </c>
      <c r="B169" s="105" t="s">
        <v>170</v>
      </c>
      <c r="C169" s="105" t="s">
        <v>295</v>
      </c>
      <c r="D169" s="127">
        <v>633464</v>
      </c>
      <c r="E169" s="127">
        <v>213070.28</v>
      </c>
      <c r="F169" s="127">
        <v>420393.72</v>
      </c>
    </row>
    <row r="170" spans="1:6" ht="24">
      <c r="A170" s="109" t="s">
        <v>273</v>
      </c>
      <c r="B170" s="105" t="s">
        <v>170</v>
      </c>
      <c r="C170" s="105" t="s">
        <v>296</v>
      </c>
      <c r="D170" s="127">
        <v>2171720</v>
      </c>
      <c r="E170" s="127">
        <v>99143.06</v>
      </c>
      <c r="F170" s="127">
        <v>2072576.94</v>
      </c>
    </row>
    <row r="171" spans="1:6" ht="24">
      <c r="A171" s="109" t="s">
        <v>273</v>
      </c>
      <c r="B171" s="105" t="s">
        <v>170</v>
      </c>
      <c r="C171" s="105" t="s">
        <v>297</v>
      </c>
      <c r="D171" s="127">
        <v>14043240</v>
      </c>
      <c r="E171" s="127">
        <v>6177703.04</v>
      </c>
      <c r="F171" s="127">
        <v>7865536.96</v>
      </c>
    </row>
    <row r="172" spans="1:6" s="36" customFormat="1" ht="12.75">
      <c r="A172" s="108" t="s">
        <v>628</v>
      </c>
      <c r="B172" s="48" t="s">
        <v>170</v>
      </c>
      <c r="C172" s="104" t="s">
        <v>629</v>
      </c>
      <c r="D172" s="42">
        <f>SUM(D173:D208)</f>
        <v>150661058.17000002</v>
      </c>
      <c r="E172" s="42">
        <f>SUM(E173:E208)</f>
        <v>99477368.45000002</v>
      </c>
      <c r="F172" s="101">
        <f>SUM(F173:F208)</f>
        <v>51183689.720000006</v>
      </c>
    </row>
    <row r="173" spans="1:6" ht="24">
      <c r="A173" s="109" t="s">
        <v>273</v>
      </c>
      <c r="B173" s="105" t="s">
        <v>170</v>
      </c>
      <c r="C173" s="105" t="s">
        <v>298</v>
      </c>
      <c r="D173" s="127">
        <v>9016772</v>
      </c>
      <c r="E173" s="127">
        <v>6590690.42</v>
      </c>
      <c r="F173" s="127">
        <v>2426081.58</v>
      </c>
    </row>
    <row r="174" spans="1:6" ht="24">
      <c r="A174" s="109" t="s">
        <v>273</v>
      </c>
      <c r="B174" s="105" t="s">
        <v>170</v>
      </c>
      <c r="C174" s="105" t="s">
        <v>299</v>
      </c>
      <c r="D174" s="127">
        <v>6374838.99</v>
      </c>
      <c r="E174" s="127">
        <v>4360079.92</v>
      </c>
      <c r="F174" s="127">
        <v>2014759.07</v>
      </c>
    </row>
    <row r="175" spans="1:6" ht="24">
      <c r="A175" s="109" t="s">
        <v>273</v>
      </c>
      <c r="B175" s="105" t="s">
        <v>170</v>
      </c>
      <c r="C175" s="105" t="s">
        <v>300</v>
      </c>
      <c r="D175" s="127">
        <v>67000</v>
      </c>
      <c r="E175" s="127">
        <v>46000</v>
      </c>
      <c r="F175" s="127">
        <v>21000</v>
      </c>
    </row>
    <row r="176" spans="1:6" ht="24">
      <c r="A176" s="109" t="s">
        <v>273</v>
      </c>
      <c r="B176" s="105" t="s">
        <v>170</v>
      </c>
      <c r="C176" s="105" t="s">
        <v>301</v>
      </c>
      <c r="D176" s="127">
        <v>166739</v>
      </c>
      <c r="E176" s="127">
        <v>19023</v>
      </c>
      <c r="F176" s="127">
        <v>147716</v>
      </c>
    </row>
    <row r="177" spans="1:6" ht="24">
      <c r="A177" s="109" t="s">
        <v>273</v>
      </c>
      <c r="B177" s="105" t="s">
        <v>170</v>
      </c>
      <c r="C177" s="105" t="s">
        <v>302</v>
      </c>
      <c r="D177" s="127">
        <v>52087</v>
      </c>
      <c r="E177" s="127">
        <v>7312</v>
      </c>
      <c r="F177" s="127">
        <v>44775</v>
      </c>
    </row>
    <row r="178" spans="1:6" ht="24">
      <c r="A178" s="109" t="s">
        <v>273</v>
      </c>
      <c r="B178" s="105" t="s">
        <v>170</v>
      </c>
      <c r="C178" s="105" t="s">
        <v>303</v>
      </c>
      <c r="D178" s="127">
        <v>400</v>
      </c>
      <c r="E178" s="127">
        <v>400</v>
      </c>
      <c r="F178" s="127">
        <v>0</v>
      </c>
    </row>
    <row r="179" spans="1:6" ht="24">
      <c r="A179" s="109" t="s">
        <v>273</v>
      </c>
      <c r="B179" s="105" t="s">
        <v>170</v>
      </c>
      <c r="C179" s="105" t="s">
        <v>304</v>
      </c>
      <c r="D179" s="127">
        <v>429000</v>
      </c>
      <c r="E179" s="127">
        <v>289212</v>
      </c>
      <c r="F179" s="127">
        <v>139788</v>
      </c>
    </row>
    <row r="180" spans="1:6" ht="24">
      <c r="A180" s="109" t="s">
        <v>273</v>
      </c>
      <c r="B180" s="105" t="s">
        <v>170</v>
      </c>
      <c r="C180" s="105" t="s">
        <v>305</v>
      </c>
      <c r="D180" s="127">
        <v>25112921</v>
      </c>
      <c r="E180" s="127">
        <v>15511405.93</v>
      </c>
      <c r="F180" s="127">
        <v>9601515.07</v>
      </c>
    </row>
    <row r="181" spans="1:6" ht="24">
      <c r="A181" s="109" t="s">
        <v>273</v>
      </c>
      <c r="B181" s="105" t="s">
        <v>170</v>
      </c>
      <c r="C181" s="105" t="s">
        <v>306</v>
      </c>
      <c r="D181" s="127">
        <v>60567628</v>
      </c>
      <c r="E181" s="127">
        <v>41397769.45</v>
      </c>
      <c r="F181" s="127">
        <v>19169858.55</v>
      </c>
    </row>
    <row r="182" spans="1:6" ht="24">
      <c r="A182" s="109" t="s">
        <v>273</v>
      </c>
      <c r="B182" s="105" t="s">
        <v>170</v>
      </c>
      <c r="C182" s="105" t="s">
        <v>307</v>
      </c>
      <c r="D182" s="127">
        <v>172300</v>
      </c>
      <c r="E182" s="127">
        <v>161999</v>
      </c>
      <c r="F182" s="127">
        <v>10301</v>
      </c>
    </row>
    <row r="183" spans="1:6" ht="12.75">
      <c r="A183" s="109" t="s">
        <v>182</v>
      </c>
      <c r="B183" s="105" t="s">
        <v>170</v>
      </c>
      <c r="C183" s="105" t="s">
        <v>308</v>
      </c>
      <c r="D183" s="127">
        <v>77600</v>
      </c>
      <c r="E183" s="127">
        <v>77544</v>
      </c>
      <c r="F183" s="127">
        <v>56</v>
      </c>
    </row>
    <row r="184" spans="1:6" ht="24">
      <c r="A184" s="109" t="s">
        <v>273</v>
      </c>
      <c r="B184" s="105" t="s">
        <v>170</v>
      </c>
      <c r="C184" s="105" t="s">
        <v>309</v>
      </c>
      <c r="D184" s="127">
        <v>113700</v>
      </c>
      <c r="E184" s="127">
        <v>94508</v>
      </c>
      <c r="F184" s="127">
        <v>19192</v>
      </c>
    </row>
    <row r="185" spans="1:6" ht="24">
      <c r="A185" s="109" t="s">
        <v>273</v>
      </c>
      <c r="B185" s="105" t="s">
        <v>170</v>
      </c>
      <c r="C185" s="105" t="s">
        <v>310</v>
      </c>
      <c r="D185" s="127">
        <v>838500</v>
      </c>
      <c r="E185" s="127">
        <v>251000</v>
      </c>
      <c r="F185" s="127">
        <v>587500</v>
      </c>
    </row>
    <row r="186" spans="1:6" ht="24">
      <c r="A186" s="109" t="s">
        <v>273</v>
      </c>
      <c r="B186" s="105" t="s">
        <v>170</v>
      </c>
      <c r="C186" s="105" t="s">
        <v>311</v>
      </c>
      <c r="D186" s="127">
        <v>190700</v>
      </c>
      <c r="E186" s="127">
        <v>74549.79</v>
      </c>
      <c r="F186" s="127">
        <v>116150.21</v>
      </c>
    </row>
    <row r="187" spans="1:6" ht="24">
      <c r="A187" s="109" t="s">
        <v>273</v>
      </c>
      <c r="B187" s="105" t="s">
        <v>170</v>
      </c>
      <c r="C187" s="105" t="s">
        <v>312</v>
      </c>
      <c r="D187" s="127">
        <v>117000</v>
      </c>
      <c r="E187" s="127">
        <v>50310</v>
      </c>
      <c r="F187" s="127">
        <v>66690</v>
      </c>
    </row>
    <row r="188" spans="1:6" ht="24">
      <c r="A188" s="109" t="s">
        <v>273</v>
      </c>
      <c r="B188" s="105" t="s">
        <v>170</v>
      </c>
      <c r="C188" s="105" t="s">
        <v>313</v>
      </c>
      <c r="D188" s="127">
        <v>324800</v>
      </c>
      <c r="E188" s="127">
        <v>192178.87</v>
      </c>
      <c r="F188" s="127">
        <v>132621.13</v>
      </c>
    </row>
    <row r="189" spans="1:6" ht="24">
      <c r="A189" s="109" t="s">
        <v>273</v>
      </c>
      <c r="B189" s="105" t="s">
        <v>170</v>
      </c>
      <c r="C189" s="105" t="s">
        <v>314</v>
      </c>
      <c r="D189" s="127">
        <v>1146700</v>
      </c>
      <c r="E189" s="127">
        <v>691050.57</v>
      </c>
      <c r="F189" s="127">
        <v>455649.43</v>
      </c>
    </row>
    <row r="190" spans="1:6" ht="24">
      <c r="A190" s="109" t="s">
        <v>273</v>
      </c>
      <c r="B190" s="105" t="s">
        <v>170</v>
      </c>
      <c r="C190" s="105" t="s">
        <v>315</v>
      </c>
      <c r="D190" s="127">
        <v>4040</v>
      </c>
      <c r="E190" s="127">
        <v>4040</v>
      </c>
      <c r="F190" s="127">
        <v>0</v>
      </c>
    </row>
    <row r="191" spans="1:6" ht="24">
      <c r="A191" s="109" t="s">
        <v>273</v>
      </c>
      <c r="B191" s="105" t="s">
        <v>170</v>
      </c>
      <c r="C191" s="105" t="s">
        <v>316</v>
      </c>
      <c r="D191" s="127">
        <v>30860</v>
      </c>
      <c r="E191" s="127">
        <v>30860</v>
      </c>
      <c r="F191" s="127">
        <v>0</v>
      </c>
    </row>
    <row r="192" spans="1:6" ht="24">
      <c r="A192" s="109" t="s">
        <v>273</v>
      </c>
      <c r="B192" s="105" t="s">
        <v>170</v>
      </c>
      <c r="C192" s="105" t="s">
        <v>317</v>
      </c>
      <c r="D192" s="127">
        <v>646478</v>
      </c>
      <c r="E192" s="127">
        <v>226122.95</v>
      </c>
      <c r="F192" s="127">
        <v>420355.05</v>
      </c>
    </row>
    <row r="193" spans="1:6" ht="24">
      <c r="A193" s="109" t="s">
        <v>273</v>
      </c>
      <c r="B193" s="105" t="s">
        <v>170</v>
      </c>
      <c r="C193" s="105" t="s">
        <v>318</v>
      </c>
      <c r="D193" s="127">
        <v>231858</v>
      </c>
      <c r="E193" s="127">
        <v>114035.58</v>
      </c>
      <c r="F193" s="127">
        <v>117822.42</v>
      </c>
    </row>
    <row r="194" spans="1:6" ht="24">
      <c r="A194" s="109" t="s">
        <v>273</v>
      </c>
      <c r="B194" s="105" t="s">
        <v>170</v>
      </c>
      <c r="C194" s="105" t="s">
        <v>319</v>
      </c>
      <c r="D194" s="127">
        <v>13949520</v>
      </c>
      <c r="E194" s="127">
        <v>10430677.03</v>
      </c>
      <c r="F194" s="127">
        <v>3518842.97</v>
      </c>
    </row>
    <row r="195" spans="1:6" ht="24">
      <c r="A195" s="109" t="s">
        <v>273</v>
      </c>
      <c r="B195" s="105" t="s">
        <v>170</v>
      </c>
      <c r="C195" s="105" t="s">
        <v>320</v>
      </c>
      <c r="D195" s="127">
        <v>10009820</v>
      </c>
      <c r="E195" s="127">
        <v>6564806.6</v>
      </c>
      <c r="F195" s="127">
        <v>3445013.4</v>
      </c>
    </row>
    <row r="196" spans="1:6" ht="24">
      <c r="A196" s="109" t="s">
        <v>273</v>
      </c>
      <c r="B196" s="105" t="s">
        <v>170</v>
      </c>
      <c r="C196" s="105" t="s">
        <v>321</v>
      </c>
      <c r="D196" s="127">
        <v>174100</v>
      </c>
      <c r="E196" s="127">
        <v>0</v>
      </c>
      <c r="F196" s="127">
        <v>174100</v>
      </c>
    </row>
    <row r="197" spans="1:6" ht="24">
      <c r="A197" s="109" t="s">
        <v>273</v>
      </c>
      <c r="B197" s="105" t="s">
        <v>170</v>
      </c>
      <c r="C197" s="105" t="s">
        <v>322</v>
      </c>
      <c r="D197" s="127">
        <v>3511646.18</v>
      </c>
      <c r="E197" s="127">
        <v>2147744.66</v>
      </c>
      <c r="F197" s="127">
        <v>1363901.52</v>
      </c>
    </row>
    <row r="198" spans="1:6" ht="24">
      <c r="A198" s="109" t="s">
        <v>273</v>
      </c>
      <c r="B198" s="105" t="s">
        <v>170</v>
      </c>
      <c r="C198" s="105" t="s">
        <v>323</v>
      </c>
      <c r="D198" s="127">
        <v>118400</v>
      </c>
      <c r="E198" s="127">
        <v>24059.05</v>
      </c>
      <c r="F198" s="127">
        <v>94340.95</v>
      </c>
    </row>
    <row r="199" spans="1:6" ht="24">
      <c r="A199" s="109" t="s">
        <v>273</v>
      </c>
      <c r="B199" s="105" t="s">
        <v>170</v>
      </c>
      <c r="C199" s="105" t="s">
        <v>324</v>
      </c>
      <c r="D199" s="127">
        <v>685200</v>
      </c>
      <c r="E199" s="127">
        <v>417575.79</v>
      </c>
      <c r="F199" s="127">
        <v>267624.21</v>
      </c>
    </row>
    <row r="200" spans="1:6" ht="12.75">
      <c r="A200" s="109" t="s">
        <v>325</v>
      </c>
      <c r="B200" s="105" t="s">
        <v>170</v>
      </c>
      <c r="C200" s="105" t="s">
        <v>326</v>
      </c>
      <c r="D200" s="127">
        <v>55000</v>
      </c>
      <c r="E200" s="127">
        <v>29677</v>
      </c>
      <c r="F200" s="127">
        <v>25323</v>
      </c>
    </row>
    <row r="201" spans="1:6" ht="12.75">
      <c r="A201" s="109" t="s">
        <v>177</v>
      </c>
      <c r="B201" s="105" t="s">
        <v>170</v>
      </c>
      <c r="C201" s="105" t="s">
        <v>327</v>
      </c>
      <c r="D201" s="127">
        <v>1562900</v>
      </c>
      <c r="E201" s="127">
        <v>912020.45</v>
      </c>
      <c r="F201" s="127">
        <v>650879.55</v>
      </c>
    </row>
    <row r="202" spans="1:6" ht="12.75">
      <c r="A202" s="109" t="s">
        <v>182</v>
      </c>
      <c r="B202" s="105" t="s">
        <v>170</v>
      </c>
      <c r="C202" s="105" t="s">
        <v>328</v>
      </c>
      <c r="D202" s="127">
        <v>440900</v>
      </c>
      <c r="E202" s="127">
        <v>188984.24</v>
      </c>
      <c r="F202" s="127">
        <v>251915.76</v>
      </c>
    </row>
    <row r="203" spans="1:6" ht="24">
      <c r="A203" s="109" t="s">
        <v>273</v>
      </c>
      <c r="B203" s="105" t="s">
        <v>170</v>
      </c>
      <c r="C203" s="105" t="s">
        <v>329</v>
      </c>
      <c r="D203" s="127">
        <v>4969300</v>
      </c>
      <c r="E203" s="127">
        <v>3220261.03</v>
      </c>
      <c r="F203" s="127">
        <v>1749038.97</v>
      </c>
    </row>
    <row r="204" spans="1:6" ht="24">
      <c r="A204" s="109" t="s">
        <v>273</v>
      </c>
      <c r="B204" s="105" t="s">
        <v>170</v>
      </c>
      <c r="C204" s="105" t="s">
        <v>330</v>
      </c>
      <c r="D204" s="127">
        <v>121000</v>
      </c>
      <c r="E204" s="127">
        <v>0</v>
      </c>
      <c r="F204" s="127">
        <v>121000</v>
      </c>
    </row>
    <row r="205" spans="1:6" ht="24">
      <c r="A205" s="109" t="s">
        <v>273</v>
      </c>
      <c r="B205" s="105" t="s">
        <v>170</v>
      </c>
      <c r="C205" s="105" t="s">
        <v>331</v>
      </c>
      <c r="D205" s="127">
        <v>483050</v>
      </c>
      <c r="E205" s="127">
        <v>0</v>
      </c>
      <c r="F205" s="127">
        <v>483050</v>
      </c>
    </row>
    <row r="206" spans="1:6" ht="24">
      <c r="A206" s="109" t="s">
        <v>273</v>
      </c>
      <c r="B206" s="105" t="s">
        <v>170</v>
      </c>
      <c r="C206" s="105" t="s">
        <v>332</v>
      </c>
      <c r="D206" s="127">
        <v>1000000</v>
      </c>
      <c r="E206" s="127">
        <v>439883.15</v>
      </c>
      <c r="F206" s="127">
        <v>560116.85</v>
      </c>
    </row>
    <row r="207" spans="1:6" ht="24">
      <c r="A207" s="109" t="s">
        <v>273</v>
      </c>
      <c r="B207" s="105" t="s">
        <v>170</v>
      </c>
      <c r="C207" s="105" t="s">
        <v>333</v>
      </c>
      <c r="D207" s="127">
        <v>6082300</v>
      </c>
      <c r="E207" s="127">
        <v>3716041.18</v>
      </c>
      <c r="F207" s="127">
        <v>2366258.82</v>
      </c>
    </row>
    <row r="208" spans="1:6" ht="24">
      <c r="A208" s="109" t="s">
        <v>273</v>
      </c>
      <c r="B208" s="105" t="s">
        <v>170</v>
      </c>
      <c r="C208" s="105" t="s">
        <v>334</v>
      </c>
      <c r="D208" s="127">
        <v>1816000</v>
      </c>
      <c r="E208" s="127">
        <v>1195546.79</v>
      </c>
      <c r="F208" s="127">
        <v>620453.21</v>
      </c>
    </row>
    <row r="209" spans="1:6" s="36" customFormat="1" ht="24">
      <c r="A209" s="113" t="s">
        <v>630</v>
      </c>
      <c r="B209" s="48" t="s">
        <v>170</v>
      </c>
      <c r="C209" s="104" t="s">
        <v>631</v>
      </c>
      <c r="D209" s="42">
        <f>SUM(D210:D221)</f>
        <v>4940437.75</v>
      </c>
      <c r="E209" s="42">
        <f>SUM(E210:E221)</f>
        <v>3199612.6699999995</v>
      </c>
      <c r="F209" s="101">
        <f>SUM(F210:F221)</f>
        <v>1740825.08</v>
      </c>
    </row>
    <row r="210" spans="1:6" ht="24">
      <c r="A210" s="109" t="s">
        <v>273</v>
      </c>
      <c r="B210" s="105" t="s">
        <v>170</v>
      </c>
      <c r="C210" s="105" t="s">
        <v>335</v>
      </c>
      <c r="D210" s="127">
        <v>1384817.75</v>
      </c>
      <c r="E210" s="127">
        <v>952875.58</v>
      </c>
      <c r="F210" s="127">
        <v>431942.17</v>
      </c>
    </row>
    <row r="211" spans="1:6" ht="24">
      <c r="A211" s="109" t="s">
        <v>273</v>
      </c>
      <c r="B211" s="105" t="s">
        <v>170</v>
      </c>
      <c r="C211" s="105" t="s">
        <v>336</v>
      </c>
      <c r="D211" s="127">
        <v>116320</v>
      </c>
      <c r="E211" s="127">
        <v>37320</v>
      </c>
      <c r="F211" s="127">
        <v>79000</v>
      </c>
    </row>
    <row r="212" spans="1:6" ht="24">
      <c r="A212" s="109" t="s">
        <v>273</v>
      </c>
      <c r="B212" s="105" t="s">
        <v>170</v>
      </c>
      <c r="C212" s="105" t="s">
        <v>337</v>
      </c>
      <c r="D212" s="127">
        <v>669500</v>
      </c>
      <c r="E212" s="127">
        <v>534551.14</v>
      </c>
      <c r="F212" s="127">
        <v>134948.86</v>
      </c>
    </row>
    <row r="213" spans="1:6" ht="24">
      <c r="A213" s="109" t="s">
        <v>273</v>
      </c>
      <c r="B213" s="105" t="s">
        <v>170</v>
      </c>
      <c r="C213" s="105" t="s">
        <v>338</v>
      </c>
      <c r="D213" s="127">
        <v>200000</v>
      </c>
      <c r="E213" s="127">
        <v>100130</v>
      </c>
      <c r="F213" s="127">
        <v>99870</v>
      </c>
    </row>
    <row r="214" spans="1:6" ht="24">
      <c r="A214" s="109" t="s">
        <v>273</v>
      </c>
      <c r="B214" s="105" t="s">
        <v>170</v>
      </c>
      <c r="C214" s="105" t="s">
        <v>339</v>
      </c>
      <c r="D214" s="127">
        <v>796800</v>
      </c>
      <c r="E214" s="127">
        <v>618089.96</v>
      </c>
      <c r="F214" s="127">
        <v>178710.04</v>
      </c>
    </row>
    <row r="215" spans="1:6" ht="24">
      <c r="A215" s="109" t="s">
        <v>273</v>
      </c>
      <c r="B215" s="105" t="s">
        <v>170</v>
      </c>
      <c r="C215" s="105" t="s">
        <v>340</v>
      </c>
      <c r="D215" s="127">
        <v>175000</v>
      </c>
      <c r="E215" s="127">
        <v>162812.12</v>
      </c>
      <c r="F215" s="127">
        <v>12187.88</v>
      </c>
    </row>
    <row r="216" spans="1:6" ht="24">
      <c r="A216" s="109" t="s">
        <v>273</v>
      </c>
      <c r="B216" s="105" t="s">
        <v>170</v>
      </c>
      <c r="C216" s="105" t="s">
        <v>341</v>
      </c>
      <c r="D216" s="127">
        <v>388000</v>
      </c>
      <c r="E216" s="127">
        <v>133869.8</v>
      </c>
      <c r="F216" s="127">
        <v>254130.2</v>
      </c>
    </row>
    <row r="217" spans="1:6" ht="12.75">
      <c r="A217" s="109" t="s">
        <v>325</v>
      </c>
      <c r="B217" s="105" t="s">
        <v>170</v>
      </c>
      <c r="C217" s="105" t="s">
        <v>342</v>
      </c>
      <c r="D217" s="127">
        <v>862786.5</v>
      </c>
      <c r="E217" s="127">
        <v>601400</v>
      </c>
      <c r="F217" s="127">
        <v>261386.5</v>
      </c>
    </row>
    <row r="218" spans="1:6" ht="24">
      <c r="A218" s="109" t="s">
        <v>273</v>
      </c>
      <c r="B218" s="105" t="s">
        <v>170</v>
      </c>
      <c r="C218" s="105" t="s">
        <v>343</v>
      </c>
      <c r="D218" s="127">
        <v>54101.5</v>
      </c>
      <c r="E218" s="127">
        <v>0</v>
      </c>
      <c r="F218" s="127">
        <v>54101.5</v>
      </c>
    </row>
    <row r="219" spans="1:6" ht="24">
      <c r="A219" s="109" t="s">
        <v>273</v>
      </c>
      <c r="B219" s="105" t="s">
        <v>170</v>
      </c>
      <c r="C219" s="105" t="s">
        <v>344</v>
      </c>
      <c r="D219" s="127">
        <v>72492</v>
      </c>
      <c r="E219" s="127">
        <v>23910.07</v>
      </c>
      <c r="F219" s="127">
        <v>48581.93</v>
      </c>
    </row>
    <row r="220" spans="1:6" ht="24">
      <c r="A220" s="109" t="s">
        <v>273</v>
      </c>
      <c r="B220" s="105" t="s">
        <v>170</v>
      </c>
      <c r="C220" s="105" t="s">
        <v>345</v>
      </c>
      <c r="D220" s="127">
        <v>200620</v>
      </c>
      <c r="E220" s="127">
        <v>14654</v>
      </c>
      <c r="F220" s="127">
        <v>185966</v>
      </c>
    </row>
    <row r="221" spans="1:6" ht="12.75">
      <c r="A221" s="109" t="s">
        <v>177</v>
      </c>
      <c r="B221" s="105" t="s">
        <v>170</v>
      </c>
      <c r="C221" s="105" t="s">
        <v>346</v>
      </c>
      <c r="D221" s="127">
        <v>20000</v>
      </c>
      <c r="E221" s="127">
        <v>20000</v>
      </c>
      <c r="F221" s="127">
        <v>0</v>
      </c>
    </row>
    <row r="222" spans="1:6" s="36" customFormat="1" ht="12.75">
      <c r="A222" s="113" t="s">
        <v>632</v>
      </c>
      <c r="B222" s="48" t="s">
        <v>170</v>
      </c>
      <c r="C222" s="104" t="s">
        <v>633</v>
      </c>
      <c r="D222" s="42">
        <f>SUM(D223:D280)</f>
        <v>18450578.08</v>
      </c>
      <c r="E222" s="42">
        <f>SUM(E223:E280)</f>
        <v>9450898.35</v>
      </c>
      <c r="F222" s="101">
        <f>SUM(F223:F280)</f>
        <v>8999679.73</v>
      </c>
    </row>
    <row r="223" spans="1:6" ht="12.75">
      <c r="A223" s="109" t="s">
        <v>175</v>
      </c>
      <c r="B223" s="105" t="s">
        <v>170</v>
      </c>
      <c r="C223" s="105" t="s">
        <v>347</v>
      </c>
      <c r="D223" s="127">
        <v>40000</v>
      </c>
      <c r="E223" s="127">
        <v>10800</v>
      </c>
      <c r="F223" s="127">
        <v>29200</v>
      </c>
    </row>
    <row r="224" spans="1:6" ht="12.75">
      <c r="A224" s="109" t="s">
        <v>184</v>
      </c>
      <c r="B224" s="105" t="s">
        <v>170</v>
      </c>
      <c r="C224" s="105" t="s">
        <v>348</v>
      </c>
      <c r="D224" s="127">
        <v>149000</v>
      </c>
      <c r="E224" s="127">
        <v>127890</v>
      </c>
      <c r="F224" s="127">
        <v>21110</v>
      </c>
    </row>
    <row r="225" spans="1:6" ht="12.75">
      <c r="A225" s="109" t="s">
        <v>180</v>
      </c>
      <c r="B225" s="105" t="s">
        <v>170</v>
      </c>
      <c r="C225" s="105" t="s">
        <v>349</v>
      </c>
      <c r="D225" s="127">
        <v>550</v>
      </c>
      <c r="E225" s="127">
        <v>550</v>
      </c>
      <c r="F225" s="127">
        <v>0</v>
      </c>
    </row>
    <row r="226" spans="1:6" ht="12.75">
      <c r="A226" s="109" t="s">
        <v>177</v>
      </c>
      <c r="B226" s="105" t="s">
        <v>170</v>
      </c>
      <c r="C226" s="105" t="s">
        <v>350</v>
      </c>
      <c r="D226" s="127">
        <v>50000</v>
      </c>
      <c r="E226" s="127">
        <v>37450.8</v>
      </c>
      <c r="F226" s="127">
        <v>12549.2</v>
      </c>
    </row>
    <row r="227" spans="1:6" ht="12.75">
      <c r="A227" s="109" t="s">
        <v>183</v>
      </c>
      <c r="B227" s="105" t="s">
        <v>170</v>
      </c>
      <c r="C227" s="105" t="s">
        <v>351</v>
      </c>
      <c r="D227" s="127">
        <v>15000</v>
      </c>
      <c r="E227" s="127">
        <v>0</v>
      </c>
      <c r="F227" s="127">
        <v>15000</v>
      </c>
    </row>
    <row r="228" spans="1:6" ht="12.75">
      <c r="A228" s="109" t="s">
        <v>182</v>
      </c>
      <c r="B228" s="105" t="s">
        <v>170</v>
      </c>
      <c r="C228" s="105" t="s">
        <v>352</v>
      </c>
      <c r="D228" s="127">
        <v>10450</v>
      </c>
      <c r="E228" s="127">
        <v>250</v>
      </c>
      <c r="F228" s="127">
        <v>10200</v>
      </c>
    </row>
    <row r="229" spans="1:6" ht="12.75">
      <c r="A229" s="109" t="s">
        <v>171</v>
      </c>
      <c r="B229" s="105" t="s">
        <v>170</v>
      </c>
      <c r="C229" s="105" t="s">
        <v>353</v>
      </c>
      <c r="D229" s="127">
        <v>2172500</v>
      </c>
      <c r="E229" s="127">
        <v>1034360.7</v>
      </c>
      <c r="F229" s="127">
        <v>1138139.3</v>
      </c>
    </row>
    <row r="230" spans="1:6" ht="12.75">
      <c r="A230" s="109" t="s">
        <v>173</v>
      </c>
      <c r="B230" s="105" t="s">
        <v>170</v>
      </c>
      <c r="C230" s="105" t="s">
        <v>354</v>
      </c>
      <c r="D230" s="127">
        <v>634100</v>
      </c>
      <c r="E230" s="127">
        <v>271678.29</v>
      </c>
      <c r="F230" s="127">
        <v>362421.71</v>
      </c>
    </row>
    <row r="231" spans="1:6" ht="12.75">
      <c r="A231" s="109" t="s">
        <v>175</v>
      </c>
      <c r="B231" s="105" t="s">
        <v>170</v>
      </c>
      <c r="C231" s="105" t="s">
        <v>355</v>
      </c>
      <c r="D231" s="127">
        <v>165200</v>
      </c>
      <c r="E231" s="127">
        <v>165145.6</v>
      </c>
      <c r="F231" s="127">
        <v>54.4</v>
      </c>
    </row>
    <row r="232" spans="1:6" ht="12.75">
      <c r="A232" s="109" t="s">
        <v>179</v>
      </c>
      <c r="B232" s="105" t="s">
        <v>170</v>
      </c>
      <c r="C232" s="105" t="s">
        <v>356</v>
      </c>
      <c r="D232" s="127">
        <v>35800</v>
      </c>
      <c r="E232" s="127">
        <v>30594.19</v>
      </c>
      <c r="F232" s="127">
        <v>5205.81</v>
      </c>
    </row>
    <row r="233" spans="1:6" ht="12.75">
      <c r="A233" s="109" t="s">
        <v>184</v>
      </c>
      <c r="B233" s="105" t="s">
        <v>170</v>
      </c>
      <c r="C233" s="105" t="s">
        <v>357</v>
      </c>
      <c r="D233" s="127">
        <v>3171.01</v>
      </c>
      <c r="E233" s="127">
        <v>2800</v>
      </c>
      <c r="F233" s="127">
        <v>371.01</v>
      </c>
    </row>
    <row r="234" spans="1:6" ht="12.75">
      <c r="A234" s="109" t="s">
        <v>180</v>
      </c>
      <c r="B234" s="105" t="s">
        <v>170</v>
      </c>
      <c r="C234" s="105" t="s">
        <v>358</v>
      </c>
      <c r="D234" s="127">
        <v>10552.38</v>
      </c>
      <c r="E234" s="127">
        <v>10334</v>
      </c>
      <c r="F234" s="127">
        <v>218.38</v>
      </c>
    </row>
    <row r="235" spans="1:6" ht="12.75">
      <c r="A235" s="109" t="s">
        <v>177</v>
      </c>
      <c r="B235" s="105" t="s">
        <v>170</v>
      </c>
      <c r="C235" s="105" t="s">
        <v>359</v>
      </c>
      <c r="D235" s="127">
        <v>11925.6</v>
      </c>
      <c r="E235" s="127">
        <v>11925.6</v>
      </c>
      <c r="F235" s="127">
        <v>0</v>
      </c>
    </row>
    <row r="236" spans="1:6" ht="12.75">
      <c r="A236" s="109" t="s">
        <v>183</v>
      </c>
      <c r="B236" s="105" t="s">
        <v>170</v>
      </c>
      <c r="C236" s="105" t="s">
        <v>360</v>
      </c>
      <c r="D236" s="127">
        <v>6780</v>
      </c>
      <c r="E236" s="127">
        <v>6780</v>
      </c>
      <c r="F236" s="127">
        <v>0</v>
      </c>
    </row>
    <row r="237" spans="1:6" ht="12.75">
      <c r="A237" s="109" t="s">
        <v>181</v>
      </c>
      <c r="B237" s="105" t="s">
        <v>170</v>
      </c>
      <c r="C237" s="105" t="s">
        <v>361</v>
      </c>
      <c r="D237" s="127">
        <v>8320.51</v>
      </c>
      <c r="E237" s="127">
        <v>7235.23</v>
      </c>
      <c r="F237" s="127">
        <v>1085.28</v>
      </c>
    </row>
    <row r="238" spans="1:6" ht="12.75">
      <c r="A238" s="109" t="s">
        <v>182</v>
      </c>
      <c r="B238" s="105" t="s">
        <v>170</v>
      </c>
      <c r="C238" s="105" t="s">
        <v>362</v>
      </c>
      <c r="D238" s="127">
        <v>27250.5</v>
      </c>
      <c r="E238" s="127">
        <v>26786.5</v>
      </c>
      <c r="F238" s="127">
        <v>464</v>
      </c>
    </row>
    <row r="239" spans="1:6" ht="24">
      <c r="A239" s="109" t="s">
        <v>273</v>
      </c>
      <c r="B239" s="105" t="s">
        <v>170</v>
      </c>
      <c r="C239" s="105" t="s">
        <v>363</v>
      </c>
      <c r="D239" s="127">
        <v>70000</v>
      </c>
      <c r="E239" s="127">
        <v>65070.58</v>
      </c>
      <c r="F239" s="127">
        <v>4929.42</v>
      </c>
    </row>
    <row r="240" spans="1:6" ht="12.75">
      <c r="A240" s="109" t="s">
        <v>179</v>
      </c>
      <c r="B240" s="105" t="s">
        <v>170</v>
      </c>
      <c r="C240" s="105" t="s">
        <v>364</v>
      </c>
      <c r="D240" s="127">
        <v>20000</v>
      </c>
      <c r="E240" s="127">
        <v>11039.31</v>
      </c>
      <c r="F240" s="127">
        <v>8960.69</v>
      </c>
    </row>
    <row r="241" spans="1:6" ht="12.75">
      <c r="A241" s="109" t="s">
        <v>180</v>
      </c>
      <c r="B241" s="105" t="s">
        <v>170</v>
      </c>
      <c r="C241" s="105" t="s">
        <v>365</v>
      </c>
      <c r="D241" s="127">
        <v>10000</v>
      </c>
      <c r="E241" s="127">
        <v>0</v>
      </c>
      <c r="F241" s="127">
        <v>10000</v>
      </c>
    </row>
    <row r="242" spans="1:6" ht="12.75">
      <c r="A242" s="109" t="s">
        <v>177</v>
      </c>
      <c r="B242" s="105" t="s">
        <v>170</v>
      </c>
      <c r="C242" s="105" t="s">
        <v>366</v>
      </c>
      <c r="D242" s="127">
        <v>35000</v>
      </c>
      <c r="E242" s="127">
        <v>27493.38</v>
      </c>
      <c r="F242" s="127">
        <v>7506.62</v>
      </c>
    </row>
    <row r="243" spans="1:6" ht="12.75">
      <c r="A243" s="109" t="s">
        <v>182</v>
      </c>
      <c r="B243" s="105" t="s">
        <v>170</v>
      </c>
      <c r="C243" s="105" t="s">
        <v>367</v>
      </c>
      <c r="D243" s="127">
        <v>20000</v>
      </c>
      <c r="E243" s="127">
        <v>0</v>
      </c>
      <c r="F243" s="127">
        <v>20000</v>
      </c>
    </row>
    <row r="244" spans="1:6" ht="12.75">
      <c r="A244" s="109" t="s">
        <v>183</v>
      </c>
      <c r="B244" s="105" t="s">
        <v>170</v>
      </c>
      <c r="C244" s="105" t="s">
        <v>368</v>
      </c>
      <c r="D244" s="127">
        <v>130000</v>
      </c>
      <c r="E244" s="127">
        <v>13368</v>
      </c>
      <c r="F244" s="127">
        <v>116632</v>
      </c>
    </row>
    <row r="245" spans="1:6" ht="12.75">
      <c r="A245" s="109" t="s">
        <v>183</v>
      </c>
      <c r="B245" s="105" t="s">
        <v>170</v>
      </c>
      <c r="C245" s="105" t="s">
        <v>369</v>
      </c>
      <c r="D245" s="127">
        <v>115000</v>
      </c>
      <c r="E245" s="127">
        <v>30625.34</v>
      </c>
      <c r="F245" s="127">
        <v>84374.66</v>
      </c>
    </row>
    <row r="246" spans="1:6" ht="12.75">
      <c r="A246" s="109" t="s">
        <v>171</v>
      </c>
      <c r="B246" s="105" t="s">
        <v>170</v>
      </c>
      <c r="C246" s="105" t="s">
        <v>370</v>
      </c>
      <c r="D246" s="127">
        <v>3701400</v>
      </c>
      <c r="E246" s="127">
        <v>2016417.48</v>
      </c>
      <c r="F246" s="127">
        <v>1684982.52</v>
      </c>
    </row>
    <row r="247" spans="1:6" ht="12.75">
      <c r="A247" s="109" t="s">
        <v>173</v>
      </c>
      <c r="B247" s="105" t="s">
        <v>170</v>
      </c>
      <c r="C247" s="105" t="s">
        <v>371</v>
      </c>
      <c r="D247" s="127">
        <v>1080200</v>
      </c>
      <c r="E247" s="127">
        <v>567794.88</v>
      </c>
      <c r="F247" s="127">
        <v>512405.12</v>
      </c>
    </row>
    <row r="248" spans="1:6" ht="12.75">
      <c r="A248" s="109" t="s">
        <v>179</v>
      </c>
      <c r="B248" s="105" t="s">
        <v>170</v>
      </c>
      <c r="C248" s="105" t="s">
        <v>372</v>
      </c>
      <c r="D248" s="127">
        <v>77000</v>
      </c>
      <c r="E248" s="127">
        <v>68927.62</v>
      </c>
      <c r="F248" s="127">
        <v>8072.38</v>
      </c>
    </row>
    <row r="249" spans="1:6" ht="12.75">
      <c r="A249" s="109" t="s">
        <v>184</v>
      </c>
      <c r="B249" s="105" t="s">
        <v>170</v>
      </c>
      <c r="C249" s="105" t="s">
        <v>373</v>
      </c>
      <c r="D249" s="127">
        <v>11000</v>
      </c>
      <c r="E249" s="127">
        <v>9919</v>
      </c>
      <c r="F249" s="127">
        <v>1081</v>
      </c>
    </row>
    <row r="250" spans="1:6" ht="12.75">
      <c r="A250" s="109" t="s">
        <v>185</v>
      </c>
      <c r="B250" s="105" t="s">
        <v>170</v>
      </c>
      <c r="C250" s="105" t="s">
        <v>374</v>
      </c>
      <c r="D250" s="127">
        <v>85700</v>
      </c>
      <c r="E250" s="127">
        <v>6587.81</v>
      </c>
      <c r="F250" s="127">
        <v>79112.19</v>
      </c>
    </row>
    <row r="251" spans="1:6" ht="12.75">
      <c r="A251" s="109" t="s">
        <v>180</v>
      </c>
      <c r="B251" s="105" t="s">
        <v>170</v>
      </c>
      <c r="C251" s="105" t="s">
        <v>375</v>
      </c>
      <c r="D251" s="127">
        <v>163053.82</v>
      </c>
      <c r="E251" s="127">
        <v>92879.11</v>
      </c>
      <c r="F251" s="127">
        <v>70174.71</v>
      </c>
    </row>
    <row r="252" spans="1:6" ht="12.75">
      <c r="A252" s="109" t="s">
        <v>177</v>
      </c>
      <c r="B252" s="105" t="s">
        <v>170</v>
      </c>
      <c r="C252" s="105" t="s">
        <v>376</v>
      </c>
      <c r="D252" s="127">
        <v>118100</v>
      </c>
      <c r="E252" s="127">
        <v>94132.38</v>
      </c>
      <c r="F252" s="127">
        <v>23967.62</v>
      </c>
    </row>
    <row r="253" spans="1:6" ht="12.75">
      <c r="A253" s="109" t="s">
        <v>183</v>
      </c>
      <c r="B253" s="105" t="s">
        <v>170</v>
      </c>
      <c r="C253" s="105" t="s">
        <v>377</v>
      </c>
      <c r="D253" s="127">
        <v>20000</v>
      </c>
      <c r="E253" s="127">
        <v>10430</v>
      </c>
      <c r="F253" s="127">
        <v>9570</v>
      </c>
    </row>
    <row r="254" spans="1:6" ht="12.75">
      <c r="A254" s="109" t="s">
        <v>181</v>
      </c>
      <c r="B254" s="105" t="s">
        <v>170</v>
      </c>
      <c r="C254" s="105" t="s">
        <v>378</v>
      </c>
      <c r="D254" s="127">
        <v>27683.24</v>
      </c>
      <c r="E254" s="127">
        <v>27683.24</v>
      </c>
      <c r="F254" s="127">
        <v>0</v>
      </c>
    </row>
    <row r="255" spans="1:6" ht="12.75">
      <c r="A255" s="109" t="s">
        <v>182</v>
      </c>
      <c r="B255" s="105" t="s">
        <v>170</v>
      </c>
      <c r="C255" s="105" t="s">
        <v>379</v>
      </c>
      <c r="D255" s="127">
        <v>547296.76</v>
      </c>
      <c r="E255" s="127">
        <v>161524.28</v>
      </c>
      <c r="F255" s="127">
        <v>385772.48</v>
      </c>
    </row>
    <row r="256" spans="1:6" ht="12.75">
      <c r="A256" s="109" t="s">
        <v>183</v>
      </c>
      <c r="B256" s="105" t="s">
        <v>170</v>
      </c>
      <c r="C256" s="105" t="s">
        <v>380</v>
      </c>
      <c r="D256" s="127">
        <v>121230</v>
      </c>
      <c r="E256" s="127">
        <v>6671</v>
      </c>
      <c r="F256" s="127">
        <v>114559</v>
      </c>
    </row>
    <row r="257" spans="1:6" ht="12.75">
      <c r="A257" s="109" t="s">
        <v>183</v>
      </c>
      <c r="B257" s="105" t="s">
        <v>170</v>
      </c>
      <c r="C257" s="105" t="s">
        <v>381</v>
      </c>
      <c r="D257" s="127">
        <v>238714.26</v>
      </c>
      <c r="E257" s="127">
        <v>15845.43</v>
      </c>
      <c r="F257" s="127">
        <v>222868.83</v>
      </c>
    </row>
    <row r="258" spans="1:6" ht="12.75">
      <c r="A258" s="109" t="s">
        <v>171</v>
      </c>
      <c r="B258" s="105" t="s">
        <v>170</v>
      </c>
      <c r="C258" s="105" t="s">
        <v>382</v>
      </c>
      <c r="D258" s="127">
        <v>1996400</v>
      </c>
      <c r="E258" s="127">
        <v>1379207.53</v>
      </c>
      <c r="F258" s="127">
        <v>617192.47</v>
      </c>
    </row>
    <row r="259" spans="1:6" ht="12.75">
      <c r="A259" s="109" t="s">
        <v>173</v>
      </c>
      <c r="B259" s="105" t="s">
        <v>170</v>
      </c>
      <c r="C259" s="105" t="s">
        <v>383</v>
      </c>
      <c r="D259" s="127">
        <v>582900</v>
      </c>
      <c r="E259" s="127">
        <v>410429.62</v>
      </c>
      <c r="F259" s="127">
        <v>172470.38</v>
      </c>
    </row>
    <row r="260" spans="1:6" ht="12.75">
      <c r="A260" s="109" t="s">
        <v>175</v>
      </c>
      <c r="B260" s="105" t="s">
        <v>170</v>
      </c>
      <c r="C260" s="105" t="s">
        <v>384</v>
      </c>
      <c r="D260" s="127">
        <v>5000</v>
      </c>
      <c r="E260" s="127">
        <v>0</v>
      </c>
      <c r="F260" s="127">
        <v>5000</v>
      </c>
    </row>
    <row r="261" spans="1:6" ht="12.75">
      <c r="A261" s="109" t="s">
        <v>184</v>
      </c>
      <c r="B261" s="105" t="s">
        <v>170</v>
      </c>
      <c r="C261" s="105" t="s">
        <v>385</v>
      </c>
      <c r="D261" s="127">
        <v>5846.6</v>
      </c>
      <c r="E261" s="127">
        <v>5846.6</v>
      </c>
      <c r="F261" s="127">
        <v>0</v>
      </c>
    </row>
    <row r="262" spans="1:6" ht="12.75">
      <c r="A262" s="109" t="s">
        <v>180</v>
      </c>
      <c r="B262" s="105" t="s">
        <v>170</v>
      </c>
      <c r="C262" s="105" t="s">
        <v>386</v>
      </c>
      <c r="D262" s="127">
        <v>240000</v>
      </c>
      <c r="E262" s="127">
        <v>118399</v>
      </c>
      <c r="F262" s="127">
        <v>121601</v>
      </c>
    </row>
    <row r="263" spans="1:6" ht="12.75">
      <c r="A263" s="109" t="s">
        <v>177</v>
      </c>
      <c r="B263" s="105" t="s">
        <v>170</v>
      </c>
      <c r="C263" s="105" t="s">
        <v>387</v>
      </c>
      <c r="D263" s="127">
        <v>384200</v>
      </c>
      <c r="E263" s="127">
        <v>351348.8</v>
      </c>
      <c r="F263" s="127">
        <v>32851.2</v>
      </c>
    </row>
    <row r="264" spans="1:6" ht="12.75">
      <c r="A264" s="109" t="s">
        <v>183</v>
      </c>
      <c r="B264" s="105" t="s">
        <v>170</v>
      </c>
      <c r="C264" s="105" t="s">
        <v>388</v>
      </c>
      <c r="D264" s="127">
        <v>5320</v>
      </c>
      <c r="E264" s="127">
        <v>4020</v>
      </c>
      <c r="F264" s="127">
        <v>1300</v>
      </c>
    </row>
    <row r="265" spans="1:6" ht="12.75">
      <c r="A265" s="109" t="s">
        <v>181</v>
      </c>
      <c r="B265" s="105" t="s">
        <v>170</v>
      </c>
      <c r="C265" s="105" t="s">
        <v>389</v>
      </c>
      <c r="D265" s="127">
        <v>15000</v>
      </c>
      <c r="E265" s="127">
        <v>0</v>
      </c>
      <c r="F265" s="127">
        <v>15000</v>
      </c>
    </row>
    <row r="266" spans="1:6" ht="12.75">
      <c r="A266" s="109" t="s">
        <v>182</v>
      </c>
      <c r="B266" s="105" t="s">
        <v>170</v>
      </c>
      <c r="C266" s="105" t="s">
        <v>390</v>
      </c>
      <c r="D266" s="127">
        <v>2403533.4</v>
      </c>
      <c r="E266" s="127">
        <v>1144229.2</v>
      </c>
      <c r="F266" s="127">
        <v>1259304.2</v>
      </c>
    </row>
    <row r="267" spans="1:6" ht="12.75">
      <c r="A267" s="109" t="s">
        <v>325</v>
      </c>
      <c r="B267" s="105" t="s">
        <v>170</v>
      </c>
      <c r="C267" s="105" t="s">
        <v>391</v>
      </c>
      <c r="D267" s="127">
        <v>10000</v>
      </c>
      <c r="E267" s="127">
        <v>0</v>
      </c>
      <c r="F267" s="127">
        <v>10000</v>
      </c>
    </row>
    <row r="268" spans="1:6" ht="12.75">
      <c r="A268" s="109" t="s">
        <v>171</v>
      </c>
      <c r="B268" s="105" t="s">
        <v>170</v>
      </c>
      <c r="C268" s="105" t="s">
        <v>392</v>
      </c>
      <c r="D268" s="127">
        <v>715300</v>
      </c>
      <c r="E268" s="127">
        <v>411822.61</v>
      </c>
      <c r="F268" s="127">
        <v>303477.39</v>
      </c>
    </row>
    <row r="269" spans="1:6" ht="12.75">
      <c r="A269" s="109" t="s">
        <v>173</v>
      </c>
      <c r="B269" s="105" t="s">
        <v>170</v>
      </c>
      <c r="C269" s="105" t="s">
        <v>393</v>
      </c>
      <c r="D269" s="127">
        <v>208800</v>
      </c>
      <c r="E269" s="127">
        <v>105415.24</v>
      </c>
      <c r="F269" s="127">
        <v>103384.76</v>
      </c>
    </row>
    <row r="270" spans="1:6" ht="12.75">
      <c r="A270" s="109" t="s">
        <v>175</v>
      </c>
      <c r="B270" s="105" t="s">
        <v>170</v>
      </c>
      <c r="C270" s="105" t="s">
        <v>394</v>
      </c>
      <c r="D270" s="127">
        <v>41000</v>
      </c>
      <c r="E270" s="127">
        <v>40050</v>
      </c>
      <c r="F270" s="127">
        <v>950</v>
      </c>
    </row>
    <row r="271" spans="1:6" ht="12.75">
      <c r="A271" s="109" t="s">
        <v>179</v>
      </c>
      <c r="B271" s="105" t="s">
        <v>170</v>
      </c>
      <c r="C271" s="105" t="s">
        <v>395</v>
      </c>
      <c r="D271" s="127">
        <v>30000</v>
      </c>
      <c r="E271" s="127">
        <v>5622</v>
      </c>
      <c r="F271" s="127">
        <v>24378</v>
      </c>
    </row>
    <row r="272" spans="1:6" ht="12.75">
      <c r="A272" s="109" t="s">
        <v>184</v>
      </c>
      <c r="B272" s="105" t="s">
        <v>170</v>
      </c>
      <c r="C272" s="105" t="s">
        <v>396</v>
      </c>
      <c r="D272" s="127">
        <v>4500</v>
      </c>
      <c r="E272" s="127">
        <v>1600</v>
      </c>
      <c r="F272" s="127">
        <v>2900</v>
      </c>
    </row>
    <row r="273" spans="1:6" ht="12.75">
      <c r="A273" s="109" t="s">
        <v>180</v>
      </c>
      <c r="B273" s="105" t="s">
        <v>170</v>
      </c>
      <c r="C273" s="105" t="s">
        <v>397</v>
      </c>
      <c r="D273" s="127">
        <v>1500</v>
      </c>
      <c r="E273" s="127">
        <v>550</v>
      </c>
      <c r="F273" s="127">
        <v>950</v>
      </c>
    </row>
    <row r="274" spans="1:6" ht="12.75">
      <c r="A274" s="109" t="s">
        <v>177</v>
      </c>
      <c r="B274" s="105" t="s">
        <v>170</v>
      </c>
      <c r="C274" s="105" t="s">
        <v>398</v>
      </c>
      <c r="D274" s="127">
        <v>4000</v>
      </c>
      <c r="E274" s="127">
        <v>395</v>
      </c>
      <c r="F274" s="127">
        <v>3605</v>
      </c>
    </row>
    <row r="275" spans="1:6" ht="12.75">
      <c r="A275" s="109" t="s">
        <v>181</v>
      </c>
      <c r="B275" s="105" t="s">
        <v>170</v>
      </c>
      <c r="C275" s="105" t="s">
        <v>399</v>
      </c>
      <c r="D275" s="127">
        <v>300</v>
      </c>
      <c r="E275" s="127">
        <v>0</v>
      </c>
      <c r="F275" s="127">
        <v>300</v>
      </c>
    </row>
    <row r="276" spans="1:6" ht="12.75">
      <c r="A276" s="109" t="s">
        <v>182</v>
      </c>
      <c r="B276" s="105" t="s">
        <v>170</v>
      </c>
      <c r="C276" s="105" t="s">
        <v>400</v>
      </c>
      <c r="D276" s="127">
        <v>28500</v>
      </c>
      <c r="E276" s="127">
        <v>5555.99</v>
      </c>
      <c r="F276" s="127">
        <v>22944.01</v>
      </c>
    </row>
    <row r="277" spans="1:6" ht="12.75">
      <c r="A277" s="109" t="s">
        <v>185</v>
      </c>
      <c r="B277" s="105" t="s">
        <v>170</v>
      </c>
      <c r="C277" s="105" t="s">
        <v>401</v>
      </c>
      <c r="D277" s="127">
        <v>1519300</v>
      </c>
      <c r="E277" s="127">
        <v>348505.58</v>
      </c>
      <c r="F277" s="127">
        <v>1170794.42</v>
      </c>
    </row>
    <row r="278" spans="1:6" ht="24">
      <c r="A278" s="109" t="s">
        <v>273</v>
      </c>
      <c r="B278" s="105" t="s">
        <v>170</v>
      </c>
      <c r="C278" s="105" t="s">
        <v>402</v>
      </c>
      <c r="D278" s="127">
        <v>250000</v>
      </c>
      <c r="E278" s="127">
        <v>123161.43</v>
      </c>
      <c r="F278" s="127">
        <v>126838.57</v>
      </c>
    </row>
    <row r="279" spans="1:6" ht="12.75">
      <c r="A279" s="109" t="s">
        <v>177</v>
      </c>
      <c r="B279" s="105" t="s">
        <v>170</v>
      </c>
      <c r="C279" s="105" t="s">
        <v>403</v>
      </c>
      <c r="D279" s="127">
        <v>14500</v>
      </c>
      <c r="E279" s="127">
        <v>0</v>
      </c>
      <c r="F279" s="127">
        <v>14500</v>
      </c>
    </row>
    <row r="280" spans="1:6" ht="12.75">
      <c r="A280" s="109" t="s">
        <v>177</v>
      </c>
      <c r="B280" s="105" t="s">
        <v>170</v>
      </c>
      <c r="C280" s="105" t="s">
        <v>404</v>
      </c>
      <c r="D280" s="127">
        <v>52700</v>
      </c>
      <c r="E280" s="127">
        <v>23750</v>
      </c>
      <c r="F280" s="127">
        <v>28950</v>
      </c>
    </row>
    <row r="281" spans="1:6" s="36" customFormat="1" ht="12.75">
      <c r="A281" s="107" t="s">
        <v>634</v>
      </c>
      <c r="B281" s="46" t="s">
        <v>170</v>
      </c>
      <c r="C281" s="37" t="s">
        <v>635</v>
      </c>
      <c r="D281" s="39">
        <f>D282+D317</f>
        <v>44647180</v>
      </c>
      <c r="E281" s="39">
        <f>E282+E317</f>
        <v>23479569.42</v>
      </c>
      <c r="F281" s="99">
        <f>F282+F317</f>
        <v>21167610.580000002</v>
      </c>
    </row>
    <row r="282" spans="1:6" s="36" customFormat="1" ht="12.75">
      <c r="A282" s="113" t="s">
        <v>636</v>
      </c>
      <c r="B282" s="48" t="s">
        <v>170</v>
      </c>
      <c r="C282" s="104" t="s">
        <v>637</v>
      </c>
      <c r="D282" s="42">
        <f>SUM(D283:D316)</f>
        <v>40684533.71</v>
      </c>
      <c r="E282" s="42">
        <f>SUM(E283:E316)</f>
        <v>21322336.57</v>
      </c>
      <c r="F282" s="101">
        <f>SUM(F283:F316)</f>
        <v>19362197.14</v>
      </c>
    </row>
    <row r="283" spans="1:6" ht="24">
      <c r="A283" s="109" t="s">
        <v>273</v>
      </c>
      <c r="B283" s="105" t="s">
        <v>170</v>
      </c>
      <c r="C283" s="105" t="s">
        <v>405</v>
      </c>
      <c r="D283" s="127">
        <v>12532000</v>
      </c>
      <c r="E283" s="127">
        <v>6739589.21</v>
      </c>
      <c r="F283" s="127">
        <v>5792410.79</v>
      </c>
    </row>
    <row r="284" spans="1:6" ht="24">
      <c r="A284" s="109" t="s">
        <v>273</v>
      </c>
      <c r="B284" s="105" t="s">
        <v>170</v>
      </c>
      <c r="C284" s="105" t="s">
        <v>406</v>
      </c>
      <c r="D284" s="127">
        <v>5489200</v>
      </c>
      <c r="E284" s="127">
        <v>3174948.28</v>
      </c>
      <c r="F284" s="127">
        <v>2314251.72</v>
      </c>
    </row>
    <row r="285" spans="1:6" ht="24">
      <c r="A285" s="109" t="s">
        <v>273</v>
      </c>
      <c r="B285" s="105" t="s">
        <v>170</v>
      </c>
      <c r="C285" s="105" t="s">
        <v>407</v>
      </c>
      <c r="D285" s="127">
        <v>7100</v>
      </c>
      <c r="E285" s="127">
        <v>0</v>
      </c>
      <c r="F285" s="127">
        <v>7100</v>
      </c>
    </row>
    <row r="286" spans="1:6" ht="24">
      <c r="A286" s="109" t="s">
        <v>273</v>
      </c>
      <c r="B286" s="105" t="s">
        <v>170</v>
      </c>
      <c r="C286" s="105" t="s">
        <v>408</v>
      </c>
      <c r="D286" s="127">
        <v>121000</v>
      </c>
      <c r="E286" s="127">
        <v>0</v>
      </c>
      <c r="F286" s="127">
        <v>121000</v>
      </c>
    </row>
    <row r="287" spans="1:6" ht="24">
      <c r="A287" s="109" t="s">
        <v>273</v>
      </c>
      <c r="B287" s="105" t="s">
        <v>170</v>
      </c>
      <c r="C287" s="105" t="s">
        <v>409</v>
      </c>
      <c r="D287" s="127">
        <v>194500</v>
      </c>
      <c r="E287" s="127">
        <v>194500</v>
      </c>
      <c r="F287" s="127">
        <v>0</v>
      </c>
    </row>
    <row r="288" spans="1:6" ht="24">
      <c r="A288" s="109" t="s">
        <v>273</v>
      </c>
      <c r="B288" s="105" t="s">
        <v>170</v>
      </c>
      <c r="C288" s="105" t="s">
        <v>410</v>
      </c>
      <c r="D288" s="127">
        <v>707689</v>
      </c>
      <c r="E288" s="127">
        <v>152034.9</v>
      </c>
      <c r="F288" s="127">
        <v>555654.1</v>
      </c>
    </row>
    <row r="289" spans="1:6" ht="24">
      <c r="A289" s="109" t="s">
        <v>273</v>
      </c>
      <c r="B289" s="105" t="s">
        <v>170</v>
      </c>
      <c r="C289" s="105" t="s">
        <v>411</v>
      </c>
      <c r="D289" s="127">
        <v>44033</v>
      </c>
      <c r="E289" s="127">
        <v>44033</v>
      </c>
      <c r="F289" s="127">
        <v>0</v>
      </c>
    </row>
    <row r="290" spans="1:6" ht="24">
      <c r="A290" s="109" t="s">
        <v>273</v>
      </c>
      <c r="B290" s="105" t="s">
        <v>170</v>
      </c>
      <c r="C290" s="105" t="s">
        <v>412</v>
      </c>
      <c r="D290" s="127">
        <v>28500</v>
      </c>
      <c r="E290" s="127">
        <v>0</v>
      </c>
      <c r="F290" s="127">
        <v>28500</v>
      </c>
    </row>
    <row r="291" spans="1:6" ht="24">
      <c r="A291" s="109" t="s">
        <v>273</v>
      </c>
      <c r="B291" s="105" t="s">
        <v>170</v>
      </c>
      <c r="C291" s="105" t="s">
        <v>413</v>
      </c>
      <c r="D291" s="127">
        <v>483050</v>
      </c>
      <c r="E291" s="127">
        <v>0</v>
      </c>
      <c r="F291" s="127">
        <v>483050</v>
      </c>
    </row>
    <row r="292" spans="1:6" ht="24">
      <c r="A292" s="109" t="s">
        <v>273</v>
      </c>
      <c r="B292" s="105" t="s">
        <v>170</v>
      </c>
      <c r="C292" s="105" t="s">
        <v>414</v>
      </c>
      <c r="D292" s="127">
        <v>780000</v>
      </c>
      <c r="E292" s="127">
        <v>0</v>
      </c>
      <c r="F292" s="127">
        <v>780000</v>
      </c>
    </row>
    <row r="293" spans="1:6" ht="24">
      <c r="A293" s="109" t="s">
        <v>273</v>
      </c>
      <c r="B293" s="105" t="s">
        <v>170</v>
      </c>
      <c r="C293" s="105" t="s">
        <v>415</v>
      </c>
      <c r="D293" s="127">
        <v>7646000</v>
      </c>
      <c r="E293" s="127">
        <v>4665734.16</v>
      </c>
      <c r="F293" s="127">
        <v>2980265.84</v>
      </c>
    </row>
    <row r="294" spans="1:6" ht="24">
      <c r="A294" s="109" t="s">
        <v>273</v>
      </c>
      <c r="B294" s="105" t="s">
        <v>170</v>
      </c>
      <c r="C294" s="105" t="s">
        <v>416</v>
      </c>
      <c r="D294" s="127">
        <v>1963400</v>
      </c>
      <c r="E294" s="127">
        <v>1083390.09</v>
      </c>
      <c r="F294" s="127">
        <v>880009.91</v>
      </c>
    </row>
    <row r="295" spans="1:6" ht="24">
      <c r="A295" s="109" t="s">
        <v>273</v>
      </c>
      <c r="B295" s="105" t="s">
        <v>170</v>
      </c>
      <c r="C295" s="105" t="s">
        <v>417</v>
      </c>
      <c r="D295" s="127">
        <v>7080100</v>
      </c>
      <c r="E295" s="127">
        <v>3885506.26</v>
      </c>
      <c r="F295" s="127">
        <v>3194593.74</v>
      </c>
    </row>
    <row r="296" spans="1:6" ht="24">
      <c r="A296" s="109" t="s">
        <v>273</v>
      </c>
      <c r="B296" s="105" t="s">
        <v>170</v>
      </c>
      <c r="C296" s="105" t="s">
        <v>418</v>
      </c>
      <c r="D296" s="127">
        <v>150000</v>
      </c>
      <c r="E296" s="127">
        <v>75000</v>
      </c>
      <c r="F296" s="127">
        <v>75000</v>
      </c>
    </row>
    <row r="297" spans="1:6" ht="24">
      <c r="A297" s="109" t="s">
        <v>273</v>
      </c>
      <c r="B297" s="105" t="s">
        <v>170</v>
      </c>
      <c r="C297" s="105" t="s">
        <v>419</v>
      </c>
      <c r="D297" s="127">
        <v>20000</v>
      </c>
      <c r="E297" s="127">
        <v>0</v>
      </c>
      <c r="F297" s="127">
        <v>20000</v>
      </c>
    </row>
    <row r="298" spans="1:6" ht="24">
      <c r="A298" s="109" t="s">
        <v>273</v>
      </c>
      <c r="B298" s="105" t="s">
        <v>170</v>
      </c>
      <c r="C298" s="105" t="s">
        <v>420</v>
      </c>
      <c r="D298" s="127">
        <v>8300</v>
      </c>
      <c r="E298" s="127">
        <v>0</v>
      </c>
      <c r="F298" s="127">
        <v>8300</v>
      </c>
    </row>
    <row r="299" spans="1:6" ht="24">
      <c r="A299" s="109" t="s">
        <v>273</v>
      </c>
      <c r="B299" s="105" t="s">
        <v>170</v>
      </c>
      <c r="C299" s="105" t="s">
        <v>421</v>
      </c>
      <c r="D299" s="127">
        <v>24816</v>
      </c>
      <c r="E299" s="127">
        <v>0</v>
      </c>
      <c r="F299" s="127">
        <v>24816</v>
      </c>
    </row>
    <row r="300" spans="1:6" ht="24">
      <c r="A300" s="109" t="s">
        <v>273</v>
      </c>
      <c r="B300" s="105" t="s">
        <v>170</v>
      </c>
      <c r="C300" s="105" t="s">
        <v>422</v>
      </c>
      <c r="D300" s="127">
        <v>599592</v>
      </c>
      <c r="E300" s="127">
        <v>0</v>
      </c>
      <c r="F300" s="127">
        <v>599592</v>
      </c>
    </row>
    <row r="301" spans="1:6" ht="24">
      <c r="A301" s="109" t="s">
        <v>273</v>
      </c>
      <c r="B301" s="105" t="s">
        <v>170</v>
      </c>
      <c r="C301" s="105" t="s">
        <v>423</v>
      </c>
      <c r="D301" s="127">
        <v>80000</v>
      </c>
      <c r="E301" s="127">
        <v>0</v>
      </c>
      <c r="F301" s="127">
        <v>80000</v>
      </c>
    </row>
    <row r="302" spans="1:6" ht="24">
      <c r="A302" s="109" t="s">
        <v>273</v>
      </c>
      <c r="B302" s="105" t="s">
        <v>170</v>
      </c>
      <c r="C302" s="105" t="s">
        <v>424</v>
      </c>
      <c r="D302" s="127">
        <v>1280600</v>
      </c>
      <c r="E302" s="127">
        <v>634847.83</v>
      </c>
      <c r="F302" s="127">
        <v>645752.17</v>
      </c>
    </row>
    <row r="303" spans="1:6" ht="12.75">
      <c r="A303" s="109" t="s">
        <v>180</v>
      </c>
      <c r="B303" s="105" t="s">
        <v>170</v>
      </c>
      <c r="C303" s="105" t="s">
        <v>425</v>
      </c>
      <c r="D303" s="127">
        <v>143000</v>
      </c>
      <c r="E303" s="127">
        <v>72846.92</v>
      </c>
      <c r="F303" s="127">
        <v>70153.08</v>
      </c>
    </row>
    <row r="304" spans="1:6" ht="12.75">
      <c r="A304" s="109" t="s">
        <v>177</v>
      </c>
      <c r="B304" s="105" t="s">
        <v>170</v>
      </c>
      <c r="C304" s="105" t="s">
        <v>426</v>
      </c>
      <c r="D304" s="127">
        <v>7000</v>
      </c>
      <c r="E304" s="127">
        <v>7000</v>
      </c>
      <c r="F304" s="127">
        <v>0</v>
      </c>
    </row>
    <row r="305" spans="1:6" ht="12.75">
      <c r="A305" s="109" t="s">
        <v>171</v>
      </c>
      <c r="B305" s="105" t="s">
        <v>170</v>
      </c>
      <c r="C305" s="105" t="s">
        <v>427</v>
      </c>
      <c r="D305" s="127">
        <v>15297.02</v>
      </c>
      <c r="E305" s="127">
        <v>15297.02</v>
      </c>
      <c r="F305" s="127">
        <v>0</v>
      </c>
    </row>
    <row r="306" spans="1:6" ht="12.75">
      <c r="A306" s="109" t="s">
        <v>173</v>
      </c>
      <c r="B306" s="105" t="s">
        <v>170</v>
      </c>
      <c r="C306" s="105" t="s">
        <v>428</v>
      </c>
      <c r="D306" s="127">
        <v>3411.69</v>
      </c>
      <c r="E306" s="127">
        <v>3411.69</v>
      </c>
      <c r="F306" s="127">
        <v>0</v>
      </c>
    </row>
    <row r="307" spans="1:6" ht="12.75">
      <c r="A307" s="109" t="s">
        <v>184</v>
      </c>
      <c r="B307" s="105" t="s">
        <v>170</v>
      </c>
      <c r="C307" s="105" t="s">
        <v>429</v>
      </c>
      <c r="D307" s="127">
        <v>21000</v>
      </c>
      <c r="E307" s="127">
        <v>16100</v>
      </c>
      <c r="F307" s="127">
        <v>4900</v>
      </c>
    </row>
    <row r="308" spans="1:6" ht="12.75">
      <c r="A308" s="109" t="s">
        <v>177</v>
      </c>
      <c r="B308" s="105" t="s">
        <v>170</v>
      </c>
      <c r="C308" s="105" t="s">
        <v>430</v>
      </c>
      <c r="D308" s="127">
        <v>352428</v>
      </c>
      <c r="E308" s="127">
        <v>45381</v>
      </c>
      <c r="F308" s="127">
        <v>307047</v>
      </c>
    </row>
    <row r="309" spans="1:6" ht="12.75">
      <c r="A309" s="109" t="s">
        <v>183</v>
      </c>
      <c r="B309" s="105" t="s">
        <v>170</v>
      </c>
      <c r="C309" s="105" t="s">
        <v>431</v>
      </c>
      <c r="D309" s="127">
        <v>559000</v>
      </c>
      <c r="E309" s="127">
        <v>457235</v>
      </c>
      <c r="F309" s="127">
        <v>101765</v>
      </c>
    </row>
    <row r="310" spans="1:6" ht="12.75">
      <c r="A310" s="109" t="s">
        <v>182</v>
      </c>
      <c r="B310" s="105" t="s">
        <v>170</v>
      </c>
      <c r="C310" s="105" t="s">
        <v>432</v>
      </c>
      <c r="D310" s="127">
        <v>254717</v>
      </c>
      <c r="E310" s="127">
        <v>40917</v>
      </c>
      <c r="F310" s="127">
        <v>213800</v>
      </c>
    </row>
    <row r="311" spans="1:6" ht="12.75">
      <c r="A311" s="109" t="s">
        <v>183</v>
      </c>
      <c r="B311" s="105" t="s">
        <v>170</v>
      </c>
      <c r="C311" s="105" t="s">
        <v>433</v>
      </c>
      <c r="D311" s="127">
        <v>2300</v>
      </c>
      <c r="E311" s="127">
        <v>2300</v>
      </c>
      <c r="F311" s="127">
        <v>0</v>
      </c>
    </row>
    <row r="312" spans="1:6" ht="12.75">
      <c r="A312" s="109" t="s">
        <v>183</v>
      </c>
      <c r="B312" s="105" t="s">
        <v>170</v>
      </c>
      <c r="C312" s="105" t="s">
        <v>434</v>
      </c>
      <c r="D312" s="127">
        <v>400</v>
      </c>
      <c r="E312" s="127">
        <v>400</v>
      </c>
      <c r="F312" s="127">
        <v>0</v>
      </c>
    </row>
    <row r="313" spans="1:6" ht="12.75">
      <c r="A313" s="109" t="s">
        <v>177</v>
      </c>
      <c r="B313" s="105" t="s">
        <v>170</v>
      </c>
      <c r="C313" s="105" t="s">
        <v>435</v>
      </c>
      <c r="D313" s="127">
        <v>9500</v>
      </c>
      <c r="E313" s="127">
        <v>0</v>
      </c>
      <c r="F313" s="127">
        <v>9500</v>
      </c>
    </row>
    <row r="314" spans="1:6" ht="12.75">
      <c r="A314" s="109" t="s">
        <v>177</v>
      </c>
      <c r="B314" s="105" t="s">
        <v>170</v>
      </c>
      <c r="C314" s="105" t="s">
        <v>436</v>
      </c>
      <c r="D314" s="127">
        <v>41600</v>
      </c>
      <c r="E314" s="127">
        <v>0</v>
      </c>
      <c r="F314" s="127">
        <v>41600</v>
      </c>
    </row>
    <row r="315" spans="1:6" ht="12.75">
      <c r="A315" s="109" t="s">
        <v>185</v>
      </c>
      <c r="B315" s="105" t="s">
        <v>170</v>
      </c>
      <c r="C315" s="105" t="s">
        <v>437</v>
      </c>
      <c r="D315" s="127">
        <v>23000</v>
      </c>
      <c r="E315" s="127">
        <v>11864.21</v>
      </c>
      <c r="F315" s="127">
        <v>11135.79</v>
      </c>
    </row>
    <row r="316" spans="1:6" ht="12.75">
      <c r="A316" s="109" t="s">
        <v>177</v>
      </c>
      <c r="B316" s="105" t="s">
        <v>170</v>
      </c>
      <c r="C316" s="105" t="s">
        <v>438</v>
      </c>
      <c r="D316" s="127">
        <v>12000</v>
      </c>
      <c r="E316" s="127">
        <v>0</v>
      </c>
      <c r="F316" s="127">
        <v>12000</v>
      </c>
    </row>
    <row r="317" spans="1:6" s="36" customFormat="1" ht="24">
      <c r="A317" s="113" t="s">
        <v>638</v>
      </c>
      <c r="B317" s="48" t="s">
        <v>170</v>
      </c>
      <c r="C317" s="104" t="s">
        <v>639</v>
      </c>
      <c r="D317" s="42">
        <f>SUM(D318:D339)</f>
        <v>3962646.29</v>
      </c>
      <c r="E317" s="42">
        <f>SUM(E318:E339)</f>
        <v>2157232.85</v>
      </c>
      <c r="F317" s="42">
        <f>SUM(F318:F339)</f>
        <v>1805413.44</v>
      </c>
    </row>
    <row r="318" spans="1:6" ht="12.75">
      <c r="A318" s="129" t="s">
        <v>171</v>
      </c>
      <c r="B318" s="126" t="s">
        <v>170</v>
      </c>
      <c r="C318" s="126" t="s">
        <v>439</v>
      </c>
      <c r="D318" s="127">
        <v>986400</v>
      </c>
      <c r="E318" s="127">
        <v>525568</v>
      </c>
      <c r="F318" s="127">
        <v>460832</v>
      </c>
    </row>
    <row r="319" spans="1:6" ht="12.75">
      <c r="A319" s="129" t="s">
        <v>173</v>
      </c>
      <c r="B319" s="126" t="s">
        <v>170</v>
      </c>
      <c r="C319" s="126" t="s">
        <v>440</v>
      </c>
      <c r="D319" s="127">
        <v>297900</v>
      </c>
      <c r="E319" s="127">
        <v>187809.61</v>
      </c>
      <c r="F319" s="127">
        <v>110090.39</v>
      </c>
    </row>
    <row r="320" spans="1:6" ht="12.75">
      <c r="A320" s="129" t="s">
        <v>175</v>
      </c>
      <c r="B320" s="126" t="s">
        <v>170</v>
      </c>
      <c r="C320" s="126" t="s">
        <v>441</v>
      </c>
      <c r="D320" s="127">
        <v>85100</v>
      </c>
      <c r="E320" s="127">
        <v>81300</v>
      </c>
      <c r="F320" s="127">
        <v>3800</v>
      </c>
    </row>
    <row r="321" spans="1:6" ht="12.75">
      <c r="A321" s="129" t="s">
        <v>179</v>
      </c>
      <c r="B321" s="126" t="s">
        <v>170</v>
      </c>
      <c r="C321" s="126" t="s">
        <v>442</v>
      </c>
      <c r="D321" s="127">
        <v>81000</v>
      </c>
      <c r="E321" s="127">
        <v>43681.31</v>
      </c>
      <c r="F321" s="127">
        <v>37318.69</v>
      </c>
    </row>
    <row r="322" spans="1:6" ht="12.75">
      <c r="A322" s="129" t="s">
        <v>184</v>
      </c>
      <c r="B322" s="126" t="s">
        <v>170</v>
      </c>
      <c r="C322" s="126" t="s">
        <v>443</v>
      </c>
      <c r="D322" s="127">
        <v>3000</v>
      </c>
      <c r="E322" s="127">
        <v>0</v>
      </c>
      <c r="F322" s="127">
        <v>3000</v>
      </c>
    </row>
    <row r="323" spans="1:6" ht="12.75">
      <c r="A323" s="129" t="s">
        <v>180</v>
      </c>
      <c r="B323" s="126" t="s">
        <v>170</v>
      </c>
      <c r="C323" s="126" t="s">
        <v>444</v>
      </c>
      <c r="D323" s="127">
        <v>20000</v>
      </c>
      <c r="E323" s="127">
        <v>7137.21</v>
      </c>
      <c r="F323" s="127">
        <v>12862.79</v>
      </c>
    </row>
    <row r="324" spans="1:6" ht="12.75">
      <c r="A324" s="129" t="s">
        <v>177</v>
      </c>
      <c r="B324" s="126" t="s">
        <v>170</v>
      </c>
      <c r="C324" s="126" t="s">
        <v>445</v>
      </c>
      <c r="D324" s="127">
        <v>11343.69</v>
      </c>
      <c r="E324" s="127">
        <v>700.8</v>
      </c>
      <c r="F324" s="127">
        <v>10642.89</v>
      </c>
    </row>
    <row r="325" spans="1:6" ht="12.75">
      <c r="A325" s="129" t="s">
        <v>183</v>
      </c>
      <c r="B325" s="126" t="s">
        <v>170</v>
      </c>
      <c r="C325" s="126" t="s">
        <v>446</v>
      </c>
      <c r="D325" s="127">
        <v>23320.81</v>
      </c>
      <c r="E325" s="127">
        <v>20744.95</v>
      </c>
      <c r="F325" s="127">
        <v>2575.86</v>
      </c>
    </row>
    <row r="326" spans="1:6" ht="12.75">
      <c r="A326" s="129" t="s">
        <v>181</v>
      </c>
      <c r="B326" s="126" t="s">
        <v>170</v>
      </c>
      <c r="C326" s="126" t="s">
        <v>447</v>
      </c>
      <c r="D326" s="127">
        <v>10000</v>
      </c>
      <c r="E326" s="127">
        <v>320</v>
      </c>
      <c r="F326" s="127">
        <v>9680</v>
      </c>
    </row>
    <row r="327" spans="1:6" ht="12.75">
      <c r="A327" s="129" t="s">
        <v>182</v>
      </c>
      <c r="B327" s="126" t="s">
        <v>170</v>
      </c>
      <c r="C327" s="126" t="s">
        <v>448</v>
      </c>
      <c r="D327" s="127">
        <v>27293.5</v>
      </c>
      <c r="E327" s="127">
        <v>25235</v>
      </c>
      <c r="F327" s="127">
        <v>2058.5</v>
      </c>
    </row>
    <row r="328" spans="1:6" ht="12.75">
      <c r="A328" s="129" t="s">
        <v>183</v>
      </c>
      <c r="B328" s="126" t="s">
        <v>170</v>
      </c>
      <c r="C328" s="126" t="s">
        <v>5</v>
      </c>
      <c r="D328" s="127">
        <v>4542</v>
      </c>
      <c r="E328" s="127">
        <v>2271</v>
      </c>
      <c r="F328" s="127">
        <v>2271</v>
      </c>
    </row>
    <row r="329" spans="1:6" ht="12.75">
      <c r="A329" s="129" t="s">
        <v>183</v>
      </c>
      <c r="B329" s="126" t="s">
        <v>170</v>
      </c>
      <c r="C329" s="126" t="s">
        <v>449</v>
      </c>
      <c r="D329" s="127">
        <v>2000</v>
      </c>
      <c r="E329" s="127">
        <v>0</v>
      </c>
      <c r="F329" s="127">
        <v>2000</v>
      </c>
    </row>
    <row r="330" spans="1:6" ht="12.75">
      <c r="A330" s="129" t="s">
        <v>171</v>
      </c>
      <c r="B330" s="126" t="s">
        <v>170</v>
      </c>
      <c r="C330" s="126" t="s">
        <v>450</v>
      </c>
      <c r="D330" s="127">
        <v>1721602.98</v>
      </c>
      <c r="E330" s="127">
        <v>965600</v>
      </c>
      <c r="F330" s="127">
        <v>756002.98</v>
      </c>
    </row>
    <row r="331" spans="1:6" ht="12.75">
      <c r="A331" s="129" t="s">
        <v>173</v>
      </c>
      <c r="B331" s="126" t="s">
        <v>170</v>
      </c>
      <c r="C331" s="126" t="s">
        <v>451</v>
      </c>
      <c r="D331" s="127">
        <v>503488.31</v>
      </c>
      <c r="E331" s="127">
        <v>253900</v>
      </c>
      <c r="F331" s="127">
        <v>249588.31</v>
      </c>
    </row>
    <row r="332" spans="1:6" ht="12.75">
      <c r="A332" s="129" t="s">
        <v>175</v>
      </c>
      <c r="B332" s="126" t="s">
        <v>170</v>
      </c>
      <c r="C332" s="126" t="s">
        <v>452</v>
      </c>
      <c r="D332" s="127">
        <v>5000</v>
      </c>
      <c r="E332" s="127">
        <v>119.35</v>
      </c>
      <c r="F332" s="127">
        <v>4880.65</v>
      </c>
    </row>
    <row r="333" spans="1:6" ht="12.75">
      <c r="A333" s="129" t="s">
        <v>179</v>
      </c>
      <c r="B333" s="126" t="s">
        <v>170</v>
      </c>
      <c r="C333" s="126" t="s">
        <v>453</v>
      </c>
      <c r="D333" s="127">
        <v>84000</v>
      </c>
      <c r="E333" s="127">
        <v>19548.39</v>
      </c>
      <c r="F333" s="127">
        <v>64451.61</v>
      </c>
    </row>
    <row r="334" spans="1:6" ht="12.75">
      <c r="A334" s="129" t="s">
        <v>180</v>
      </c>
      <c r="B334" s="126" t="s">
        <v>170</v>
      </c>
      <c r="C334" s="126" t="s">
        <v>454</v>
      </c>
      <c r="D334" s="127">
        <v>10000</v>
      </c>
      <c r="E334" s="127">
        <v>3624.86</v>
      </c>
      <c r="F334" s="127">
        <v>6375.14</v>
      </c>
    </row>
    <row r="335" spans="1:6" ht="12.75">
      <c r="A335" s="129" t="s">
        <v>177</v>
      </c>
      <c r="B335" s="126" t="s">
        <v>170</v>
      </c>
      <c r="C335" s="126" t="s">
        <v>455</v>
      </c>
      <c r="D335" s="127">
        <v>30355</v>
      </c>
      <c r="E335" s="127">
        <v>4700</v>
      </c>
      <c r="F335" s="127">
        <v>25655</v>
      </c>
    </row>
    <row r="336" spans="1:6" ht="12.75">
      <c r="A336" s="129" t="s">
        <v>182</v>
      </c>
      <c r="B336" s="126" t="s">
        <v>170</v>
      </c>
      <c r="C336" s="126" t="s">
        <v>456</v>
      </c>
      <c r="D336" s="127">
        <v>8500</v>
      </c>
      <c r="E336" s="127">
        <v>8500</v>
      </c>
      <c r="F336" s="127">
        <v>0</v>
      </c>
    </row>
    <row r="337" spans="1:6" ht="12.75">
      <c r="A337" s="129" t="s">
        <v>183</v>
      </c>
      <c r="B337" s="126" t="s">
        <v>170</v>
      </c>
      <c r="C337" s="126" t="s">
        <v>457</v>
      </c>
      <c r="D337" s="127">
        <v>9700</v>
      </c>
      <c r="E337" s="127">
        <v>0</v>
      </c>
      <c r="F337" s="127">
        <v>9700</v>
      </c>
    </row>
    <row r="338" spans="1:6" ht="12.75">
      <c r="A338" s="129" t="s">
        <v>183</v>
      </c>
      <c r="B338" s="126" t="s">
        <v>170</v>
      </c>
      <c r="C338" s="126" t="s">
        <v>458</v>
      </c>
      <c r="D338" s="127">
        <v>1100</v>
      </c>
      <c r="E338" s="127">
        <v>0</v>
      </c>
      <c r="F338" s="127">
        <v>1100</v>
      </c>
    </row>
    <row r="339" spans="1:6" ht="12.75">
      <c r="A339" s="129" t="s">
        <v>185</v>
      </c>
      <c r="B339" s="126" t="s">
        <v>170</v>
      </c>
      <c r="C339" s="126" t="s">
        <v>459</v>
      </c>
      <c r="D339" s="127">
        <v>37000</v>
      </c>
      <c r="E339" s="127">
        <v>6472.37</v>
      </c>
      <c r="F339" s="127">
        <v>30527.63</v>
      </c>
    </row>
    <row r="340" spans="1:6" s="36" customFormat="1" ht="12.75">
      <c r="A340" s="107" t="s">
        <v>640</v>
      </c>
      <c r="B340" s="46" t="s">
        <v>170</v>
      </c>
      <c r="C340" s="37" t="s">
        <v>545</v>
      </c>
      <c r="D340" s="134">
        <f>D341+D344+D383+D391</f>
        <v>99829014</v>
      </c>
      <c r="E340" s="134">
        <f>E341+E344+E383+E391</f>
        <v>48989886.919999994</v>
      </c>
      <c r="F340" s="134">
        <f>F341+F344+F383+F391</f>
        <v>50839127.08</v>
      </c>
    </row>
    <row r="341" spans="1:6" s="36" customFormat="1" ht="12.75">
      <c r="A341" s="113" t="s">
        <v>641</v>
      </c>
      <c r="B341" s="50">
        <v>200</v>
      </c>
      <c r="C341" s="40" t="s">
        <v>642</v>
      </c>
      <c r="D341" s="42">
        <f>SUM(D342:D343)</f>
        <v>149300</v>
      </c>
      <c r="E341" s="42">
        <f>SUM(E342:E343)</f>
        <v>106046.45</v>
      </c>
      <c r="F341" s="101">
        <f>SUM(F342:F343)</f>
        <v>43253.549999999996</v>
      </c>
    </row>
    <row r="342" spans="1:6" ht="12.75">
      <c r="A342" s="109" t="s">
        <v>177</v>
      </c>
      <c r="B342" s="105" t="s">
        <v>170</v>
      </c>
      <c r="C342" s="105" t="s">
        <v>460</v>
      </c>
      <c r="D342" s="127">
        <v>1500</v>
      </c>
      <c r="E342" s="127">
        <v>1045.01</v>
      </c>
      <c r="F342" s="127">
        <v>454.99</v>
      </c>
    </row>
    <row r="343" spans="1:6" ht="36">
      <c r="A343" s="109" t="s">
        <v>461</v>
      </c>
      <c r="B343" s="105" t="s">
        <v>170</v>
      </c>
      <c r="C343" s="105" t="s">
        <v>462</v>
      </c>
      <c r="D343" s="127">
        <v>147800</v>
      </c>
      <c r="E343" s="127">
        <v>105001.44</v>
      </c>
      <c r="F343" s="127">
        <v>42798.56</v>
      </c>
    </row>
    <row r="344" spans="1:6" s="36" customFormat="1" ht="12.75">
      <c r="A344" s="113" t="s">
        <v>643</v>
      </c>
      <c r="B344" s="50">
        <v>200</v>
      </c>
      <c r="C344" s="40" t="s">
        <v>644</v>
      </c>
      <c r="D344" s="42">
        <f>SUM(D345:D382)</f>
        <v>72919414</v>
      </c>
      <c r="E344" s="42">
        <f>SUM(E345:E382)</f>
        <v>37819144.46999999</v>
      </c>
      <c r="F344" s="101">
        <f>SUM(F345:F382)</f>
        <v>35100269.53</v>
      </c>
    </row>
    <row r="345" spans="1:6" ht="12.75">
      <c r="A345" s="109" t="s">
        <v>179</v>
      </c>
      <c r="B345" s="105" t="s">
        <v>170</v>
      </c>
      <c r="C345" s="105" t="s">
        <v>463</v>
      </c>
      <c r="D345" s="127">
        <v>7000</v>
      </c>
      <c r="E345" s="127">
        <v>4007.29</v>
      </c>
      <c r="F345" s="127">
        <v>2992.71</v>
      </c>
    </row>
    <row r="346" spans="1:6" ht="12.75">
      <c r="A346" s="109" t="s">
        <v>325</v>
      </c>
      <c r="B346" s="105" t="s">
        <v>170</v>
      </c>
      <c r="C346" s="105" t="s">
        <v>464</v>
      </c>
      <c r="D346" s="127">
        <v>1842900</v>
      </c>
      <c r="E346" s="127">
        <v>974942.89</v>
      </c>
      <c r="F346" s="127">
        <v>867957.11</v>
      </c>
    </row>
    <row r="347" spans="1:6" ht="12.75">
      <c r="A347" s="109" t="s">
        <v>325</v>
      </c>
      <c r="B347" s="105" t="s">
        <v>170</v>
      </c>
      <c r="C347" s="105" t="s">
        <v>465</v>
      </c>
      <c r="D347" s="127">
        <v>123014</v>
      </c>
      <c r="E347" s="127">
        <v>0</v>
      </c>
      <c r="F347" s="127">
        <v>123014</v>
      </c>
    </row>
    <row r="348" spans="1:6" ht="12.75">
      <c r="A348" s="109" t="s">
        <v>179</v>
      </c>
      <c r="B348" s="105" t="s">
        <v>170</v>
      </c>
      <c r="C348" s="105" t="s">
        <v>466</v>
      </c>
      <c r="D348" s="127">
        <v>203000</v>
      </c>
      <c r="E348" s="127">
        <v>88444.82</v>
      </c>
      <c r="F348" s="127">
        <v>114555.18</v>
      </c>
    </row>
    <row r="349" spans="1:6" ht="12.75">
      <c r="A349" s="109" t="s">
        <v>182</v>
      </c>
      <c r="B349" s="105" t="s">
        <v>170</v>
      </c>
      <c r="C349" s="105" t="s">
        <v>467</v>
      </c>
      <c r="D349" s="127">
        <v>17800</v>
      </c>
      <c r="E349" s="127">
        <v>0</v>
      </c>
      <c r="F349" s="127">
        <v>17800</v>
      </c>
    </row>
    <row r="350" spans="1:6" ht="12.75">
      <c r="A350" s="109" t="s">
        <v>325</v>
      </c>
      <c r="B350" s="105" t="s">
        <v>170</v>
      </c>
      <c r="C350" s="105" t="s">
        <v>468</v>
      </c>
      <c r="D350" s="127">
        <v>13647000</v>
      </c>
      <c r="E350" s="127">
        <v>7934221.89</v>
      </c>
      <c r="F350" s="127">
        <v>5712778.11</v>
      </c>
    </row>
    <row r="351" spans="1:6" ht="12.75">
      <c r="A351" s="109" t="s">
        <v>325</v>
      </c>
      <c r="B351" s="105" t="s">
        <v>170</v>
      </c>
      <c r="C351" s="105" t="s">
        <v>469</v>
      </c>
      <c r="D351" s="127">
        <v>58000</v>
      </c>
      <c r="E351" s="127">
        <v>57950</v>
      </c>
      <c r="F351" s="127">
        <v>50</v>
      </c>
    </row>
    <row r="352" spans="1:6" ht="12.75">
      <c r="A352" s="109" t="s">
        <v>179</v>
      </c>
      <c r="B352" s="105" t="s">
        <v>170</v>
      </c>
      <c r="C352" s="105" t="s">
        <v>470</v>
      </c>
      <c r="D352" s="127">
        <v>6000</v>
      </c>
      <c r="E352" s="127">
        <v>894.15</v>
      </c>
      <c r="F352" s="127">
        <v>5105.85</v>
      </c>
    </row>
    <row r="353" spans="1:6" ht="12.75">
      <c r="A353" s="109" t="s">
        <v>325</v>
      </c>
      <c r="B353" s="105" t="s">
        <v>170</v>
      </c>
      <c r="C353" s="105" t="s">
        <v>471</v>
      </c>
      <c r="D353" s="127">
        <v>423000</v>
      </c>
      <c r="E353" s="127">
        <v>164965.81</v>
      </c>
      <c r="F353" s="127">
        <v>258034.19</v>
      </c>
    </row>
    <row r="354" spans="1:6" ht="12.75">
      <c r="A354" s="109" t="s">
        <v>184</v>
      </c>
      <c r="B354" s="105" t="s">
        <v>170</v>
      </c>
      <c r="C354" s="105" t="s">
        <v>472</v>
      </c>
      <c r="D354" s="127">
        <v>7400</v>
      </c>
      <c r="E354" s="127">
        <v>1607.98</v>
      </c>
      <c r="F354" s="127">
        <v>5792.02</v>
      </c>
    </row>
    <row r="355" spans="1:6" ht="12.75">
      <c r="A355" s="109" t="s">
        <v>177</v>
      </c>
      <c r="B355" s="105" t="s">
        <v>170</v>
      </c>
      <c r="C355" s="105" t="s">
        <v>473</v>
      </c>
      <c r="D355" s="127">
        <v>18000</v>
      </c>
      <c r="E355" s="127">
        <v>3668.24</v>
      </c>
      <c r="F355" s="127">
        <v>14331.76</v>
      </c>
    </row>
    <row r="356" spans="1:6" ht="12.75">
      <c r="A356" s="109" t="s">
        <v>182</v>
      </c>
      <c r="B356" s="105" t="s">
        <v>170</v>
      </c>
      <c r="C356" s="105" t="s">
        <v>474</v>
      </c>
      <c r="D356" s="127">
        <v>24000</v>
      </c>
      <c r="E356" s="127">
        <v>5278.34</v>
      </c>
      <c r="F356" s="127">
        <v>18721.66</v>
      </c>
    </row>
    <row r="357" spans="1:6" ht="12.75">
      <c r="A357" s="109" t="s">
        <v>325</v>
      </c>
      <c r="B357" s="105" t="s">
        <v>170</v>
      </c>
      <c r="C357" s="105" t="s">
        <v>475</v>
      </c>
      <c r="D357" s="127">
        <v>315000</v>
      </c>
      <c r="E357" s="127">
        <v>168872.96</v>
      </c>
      <c r="F357" s="127">
        <v>146127.04</v>
      </c>
    </row>
    <row r="358" spans="1:6" ht="12.75">
      <c r="A358" s="109" t="s">
        <v>179</v>
      </c>
      <c r="B358" s="105" t="s">
        <v>170</v>
      </c>
      <c r="C358" s="105" t="s">
        <v>476</v>
      </c>
      <c r="D358" s="127">
        <v>12900</v>
      </c>
      <c r="E358" s="127">
        <v>713.35</v>
      </c>
      <c r="F358" s="127">
        <v>12186.65</v>
      </c>
    </row>
    <row r="359" spans="1:6" ht="12.75">
      <c r="A359" s="109" t="s">
        <v>325</v>
      </c>
      <c r="B359" s="105" t="s">
        <v>170</v>
      </c>
      <c r="C359" s="105" t="s">
        <v>477</v>
      </c>
      <c r="D359" s="127">
        <v>1895000</v>
      </c>
      <c r="E359" s="127">
        <v>859144.6</v>
      </c>
      <c r="F359" s="127">
        <v>1035855.4</v>
      </c>
    </row>
    <row r="360" spans="1:6" ht="12.75">
      <c r="A360" s="109" t="s">
        <v>325</v>
      </c>
      <c r="B360" s="105" t="s">
        <v>170</v>
      </c>
      <c r="C360" s="105" t="s">
        <v>478</v>
      </c>
      <c r="D360" s="127">
        <v>539600</v>
      </c>
      <c r="E360" s="127">
        <v>108540</v>
      </c>
      <c r="F360" s="127">
        <v>431060</v>
      </c>
    </row>
    <row r="361" spans="1:6" ht="12.75">
      <c r="A361" s="109" t="s">
        <v>325</v>
      </c>
      <c r="B361" s="105" t="s">
        <v>170</v>
      </c>
      <c r="C361" s="105" t="s">
        <v>479</v>
      </c>
      <c r="D361" s="127">
        <v>1605900</v>
      </c>
      <c r="E361" s="127">
        <v>584430.7</v>
      </c>
      <c r="F361" s="127">
        <v>1021469.3</v>
      </c>
    </row>
    <row r="362" spans="1:6" ht="12.75">
      <c r="A362" s="109" t="s">
        <v>177</v>
      </c>
      <c r="B362" s="105" t="s">
        <v>170</v>
      </c>
      <c r="C362" s="105" t="s">
        <v>480</v>
      </c>
      <c r="D362" s="127">
        <v>5400</v>
      </c>
      <c r="E362" s="127">
        <v>2500</v>
      </c>
      <c r="F362" s="127">
        <v>2900</v>
      </c>
    </row>
    <row r="363" spans="1:6" ht="12.75">
      <c r="A363" s="109" t="s">
        <v>182</v>
      </c>
      <c r="B363" s="105" t="s">
        <v>170</v>
      </c>
      <c r="C363" s="105" t="s">
        <v>481</v>
      </c>
      <c r="D363" s="127">
        <v>265000</v>
      </c>
      <c r="E363" s="127">
        <v>132500</v>
      </c>
      <c r="F363" s="127">
        <v>132500</v>
      </c>
    </row>
    <row r="364" spans="1:6" ht="12.75">
      <c r="A364" s="109" t="s">
        <v>325</v>
      </c>
      <c r="B364" s="105" t="s">
        <v>170</v>
      </c>
      <c r="C364" s="105" t="s">
        <v>482</v>
      </c>
      <c r="D364" s="127">
        <v>3000</v>
      </c>
      <c r="E364" s="127">
        <v>0</v>
      </c>
      <c r="F364" s="127">
        <v>3000</v>
      </c>
    </row>
    <row r="365" spans="1:6" ht="12.75">
      <c r="A365" s="109" t="s">
        <v>179</v>
      </c>
      <c r="B365" s="105" t="s">
        <v>170</v>
      </c>
      <c r="C365" s="105" t="s">
        <v>483</v>
      </c>
      <c r="D365" s="127">
        <v>174700</v>
      </c>
      <c r="E365" s="127">
        <v>82916.09</v>
      </c>
      <c r="F365" s="127">
        <v>91783.91</v>
      </c>
    </row>
    <row r="366" spans="1:6" ht="12.75">
      <c r="A366" s="109" t="s">
        <v>325</v>
      </c>
      <c r="B366" s="105" t="s">
        <v>170</v>
      </c>
      <c r="C366" s="105" t="s">
        <v>484</v>
      </c>
      <c r="D366" s="127">
        <v>15655000</v>
      </c>
      <c r="E366" s="127">
        <v>8530210.01</v>
      </c>
      <c r="F366" s="127">
        <v>7124789.99</v>
      </c>
    </row>
    <row r="367" spans="1:6" ht="12.75">
      <c r="A367" s="109" t="s">
        <v>325</v>
      </c>
      <c r="B367" s="105" t="s">
        <v>170</v>
      </c>
      <c r="C367" s="105" t="s">
        <v>485</v>
      </c>
      <c r="D367" s="127">
        <v>60600</v>
      </c>
      <c r="E367" s="127">
        <v>60000</v>
      </c>
      <c r="F367" s="127">
        <v>600</v>
      </c>
    </row>
    <row r="368" spans="1:6" ht="12.75">
      <c r="A368" s="109" t="s">
        <v>325</v>
      </c>
      <c r="B368" s="105" t="s">
        <v>170</v>
      </c>
      <c r="C368" s="105" t="s">
        <v>486</v>
      </c>
      <c r="D368" s="127">
        <v>24900</v>
      </c>
      <c r="E368" s="127">
        <v>0</v>
      </c>
      <c r="F368" s="127">
        <v>24900</v>
      </c>
    </row>
    <row r="369" spans="1:6" ht="12.75">
      <c r="A369" s="109" t="s">
        <v>179</v>
      </c>
      <c r="B369" s="105" t="s">
        <v>170</v>
      </c>
      <c r="C369" s="105" t="s">
        <v>487</v>
      </c>
      <c r="D369" s="127">
        <v>13000</v>
      </c>
      <c r="E369" s="127">
        <v>1522.2</v>
      </c>
      <c r="F369" s="127">
        <v>11477.8</v>
      </c>
    </row>
    <row r="370" spans="1:6" ht="12.75">
      <c r="A370" s="109" t="s">
        <v>325</v>
      </c>
      <c r="B370" s="105" t="s">
        <v>170</v>
      </c>
      <c r="C370" s="105" t="s">
        <v>488</v>
      </c>
      <c r="D370" s="127">
        <v>4780000</v>
      </c>
      <c r="E370" s="127">
        <v>2717200</v>
      </c>
      <c r="F370" s="127">
        <v>2062800</v>
      </c>
    </row>
    <row r="371" spans="1:6" ht="12.75">
      <c r="A371" s="109" t="s">
        <v>179</v>
      </c>
      <c r="B371" s="105" t="s">
        <v>170</v>
      </c>
      <c r="C371" s="105" t="s">
        <v>489</v>
      </c>
      <c r="D371" s="127">
        <v>402500</v>
      </c>
      <c r="E371" s="127">
        <v>149599.22</v>
      </c>
      <c r="F371" s="127">
        <v>252900.78</v>
      </c>
    </row>
    <row r="372" spans="1:6" ht="12.75">
      <c r="A372" s="109" t="s">
        <v>325</v>
      </c>
      <c r="B372" s="105" t="s">
        <v>170</v>
      </c>
      <c r="C372" s="105" t="s">
        <v>490</v>
      </c>
      <c r="D372" s="127">
        <v>26775000</v>
      </c>
      <c r="E372" s="127">
        <v>13293984.62</v>
      </c>
      <c r="F372" s="127">
        <v>13481015.38</v>
      </c>
    </row>
    <row r="373" spans="1:6" ht="12.75">
      <c r="A373" s="109" t="s">
        <v>325</v>
      </c>
      <c r="B373" s="105" t="s">
        <v>170</v>
      </c>
      <c r="C373" s="105" t="s">
        <v>491</v>
      </c>
      <c r="D373" s="127">
        <v>226900</v>
      </c>
      <c r="E373" s="127">
        <v>177700</v>
      </c>
      <c r="F373" s="127">
        <v>49200</v>
      </c>
    </row>
    <row r="374" spans="1:6" ht="12.75">
      <c r="A374" s="109" t="s">
        <v>179</v>
      </c>
      <c r="B374" s="105" t="s">
        <v>170</v>
      </c>
      <c r="C374" s="105" t="s">
        <v>492</v>
      </c>
      <c r="D374" s="127">
        <v>31800</v>
      </c>
      <c r="E374" s="127">
        <v>9712.37</v>
      </c>
      <c r="F374" s="127">
        <v>22087.63</v>
      </c>
    </row>
    <row r="375" spans="1:6" ht="12.75">
      <c r="A375" s="109" t="s">
        <v>325</v>
      </c>
      <c r="B375" s="105" t="s">
        <v>170</v>
      </c>
      <c r="C375" s="105" t="s">
        <v>493</v>
      </c>
      <c r="D375" s="127">
        <v>1957145</v>
      </c>
      <c r="E375" s="127">
        <v>1051598</v>
      </c>
      <c r="F375" s="127">
        <v>905547</v>
      </c>
    </row>
    <row r="376" spans="1:6" ht="12.75">
      <c r="A376" s="109" t="s">
        <v>325</v>
      </c>
      <c r="B376" s="105" t="s">
        <v>170</v>
      </c>
      <c r="C376" s="105" t="s">
        <v>494</v>
      </c>
      <c r="D376" s="127">
        <v>39955</v>
      </c>
      <c r="E376" s="127">
        <v>18955</v>
      </c>
      <c r="F376" s="127">
        <v>21000</v>
      </c>
    </row>
    <row r="377" spans="1:6" ht="12.75">
      <c r="A377" s="109" t="s">
        <v>179</v>
      </c>
      <c r="B377" s="105" t="s">
        <v>170</v>
      </c>
      <c r="C377" s="105" t="s">
        <v>495</v>
      </c>
      <c r="D377" s="127">
        <v>15100</v>
      </c>
      <c r="E377" s="127">
        <v>5230.15</v>
      </c>
      <c r="F377" s="127">
        <v>9869.85</v>
      </c>
    </row>
    <row r="378" spans="1:6" ht="12.75">
      <c r="A378" s="109" t="s">
        <v>325</v>
      </c>
      <c r="B378" s="105" t="s">
        <v>170</v>
      </c>
      <c r="C378" s="105" t="s">
        <v>496</v>
      </c>
      <c r="D378" s="127">
        <v>779000</v>
      </c>
      <c r="E378" s="127">
        <v>419444.29</v>
      </c>
      <c r="F378" s="127">
        <v>359555.71</v>
      </c>
    </row>
    <row r="379" spans="1:6" ht="12.75">
      <c r="A379" s="109" t="s">
        <v>325</v>
      </c>
      <c r="B379" s="105" t="s">
        <v>170</v>
      </c>
      <c r="C379" s="105" t="s">
        <v>497</v>
      </c>
      <c r="D379" s="127">
        <v>587000</v>
      </c>
      <c r="E379" s="127">
        <v>0</v>
      </c>
      <c r="F379" s="127">
        <v>587000</v>
      </c>
    </row>
    <row r="380" spans="1:6" ht="12.75">
      <c r="A380" s="109" t="s">
        <v>179</v>
      </c>
      <c r="B380" s="105" t="s">
        <v>170</v>
      </c>
      <c r="C380" s="105" t="s">
        <v>498</v>
      </c>
      <c r="D380" s="127">
        <v>2400</v>
      </c>
      <c r="E380" s="127">
        <v>2389.5</v>
      </c>
      <c r="F380" s="127">
        <v>10.5</v>
      </c>
    </row>
    <row r="381" spans="1:6" ht="12.75">
      <c r="A381" s="109" t="s">
        <v>325</v>
      </c>
      <c r="B381" s="105" t="s">
        <v>170</v>
      </c>
      <c r="C381" s="105" t="s">
        <v>499</v>
      </c>
      <c r="D381" s="127">
        <v>177600</v>
      </c>
      <c r="E381" s="127">
        <v>176000</v>
      </c>
      <c r="F381" s="127">
        <v>1600</v>
      </c>
    </row>
    <row r="382" spans="1:6" ht="12.75">
      <c r="A382" s="109" t="s">
        <v>325</v>
      </c>
      <c r="B382" s="105" t="s">
        <v>170</v>
      </c>
      <c r="C382" s="105" t="s">
        <v>500</v>
      </c>
      <c r="D382" s="127">
        <v>197900</v>
      </c>
      <c r="E382" s="127">
        <v>30000</v>
      </c>
      <c r="F382" s="127">
        <v>167900</v>
      </c>
    </row>
    <row r="383" spans="1:6" s="36" customFormat="1" ht="12.75">
      <c r="A383" s="113" t="s">
        <v>645</v>
      </c>
      <c r="B383" s="50">
        <v>200</v>
      </c>
      <c r="C383" s="40" t="s">
        <v>646</v>
      </c>
      <c r="D383" s="42">
        <f>SUM(D384:D390)</f>
        <v>26740300</v>
      </c>
      <c r="E383" s="42">
        <f>SUM(E384:E390)</f>
        <v>11064696</v>
      </c>
      <c r="F383" s="101">
        <f>SUM(F384:F390)</f>
        <v>15675604</v>
      </c>
    </row>
    <row r="384" spans="1:6" ht="12.75">
      <c r="A384" s="109" t="s">
        <v>325</v>
      </c>
      <c r="B384" s="105" t="s">
        <v>170</v>
      </c>
      <c r="C384" s="105" t="s">
        <v>501</v>
      </c>
      <c r="D384" s="127">
        <v>3585000</v>
      </c>
      <c r="E384" s="127">
        <v>1837495.41</v>
      </c>
      <c r="F384" s="127">
        <v>1747504.59</v>
      </c>
    </row>
    <row r="385" spans="1:6" ht="12.75">
      <c r="A385" s="109" t="s">
        <v>325</v>
      </c>
      <c r="B385" s="105" t="s">
        <v>170</v>
      </c>
      <c r="C385" s="105" t="s">
        <v>502</v>
      </c>
      <c r="D385" s="127">
        <v>141600</v>
      </c>
      <c r="E385" s="127">
        <v>118968.38</v>
      </c>
      <c r="F385" s="127">
        <v>22631.62</v>
      </c>
    </row>
    <row r="386" spans="1:6" ht="12.75">
      <c r="A386" s="109" t="s">
        <v>325</v>
      </c>
      <c r="B386" s="105" t="s">
        <v>170</v>
      </c>
      <c r="C386" s="105" t="s">
        <v>503</v>
      </c>
      <c r="D386" s="127">
        <v>8831800</v>
      </c>
      <c r="E386" s="127">
        <v>5370599.28</v>
      </c>
      <c r="F386" s="127">
        <v>3461200.72</v>
      </c>
    </row>
    <row r="387" spans="1:6" ht="12.75">
      <c r="A387" s="109" t="s">
        <v>177</v>
      </c>
      <c r="B387" s="105" t="s">
        <v>170</v>
      </c>
      <c r="C387" s="105" t="s">
        <v>504</v>
      </c>
      <c r="D387" s="127">
        <v>7541700</v>
      </c>
      <c r="E387" s="127">
        <v>3737632.93</v>
      </c>
      <c r="F387" s="127">
        <v>3804067.07</v>
      </c>
    </row>
    <row r="388" spans="1:6" ht="12.75">
      <c r="A388" s="109" t="s">
        <v>181</v>
      </c>
      <c r="B388" s="105" t="s">
        <v>170</v>
      </c>
      <c r="C388" s="105" t="s">
        <v>505</v>
      </c>
      <c r="D388" s="127">
        <v>1338800</v>
      </c>
      <c r="E388" s="127">
        <v>0</v>
      </c>
      <c r="F388" s="127">
        <v>1338800</v>
      </c>
    </row>
    <row r="389" spans="1:6" ht="12.75">
      <c r="A389" s="109" t="s">
        <v>325</v>
      </c>
      <c r="B389" s="105" t="s">
        <v>170</v>
      </c>
      <c r="C389" s="105" t="s">
        <v>506</v>
      </c>
      <c r="D389" s="127">
        <v>33300</v>
      </c>
      <c r="E389" s="127">
        <v>0</v>
      </c>
      <c r="F389" s="127">
        <v>33300</v>
      </c>
    </row>
    <row r="390" spans="1:6" ht="12.75">
      <c r="A390" s="109" t="s">
        <v>181</v>
      </c>
      <c r="B390" s="105" t="s">
        <v>170</v>
      </c>
      <c r="C390" s="105" t="s">
        <v>507</v>
      </c>
      <c r="D390" s="127">
        <v>5268100</v>
      </c>
      <c r="E390" s="127">
        <v>0</v>
      </c>
      <c r="F390" s="127">
        <v>5268100</v>
      </c>
    </row>
    <row r="391" spans="1:6" s="36" customFormat="1" ht="24">
      <c r="A391" s="113" t="s">
        <v>647</v>
      </c>
      <c r="B391" s="50">
        <v>200</v>
      </c>
      <c r="C391" s="40" t="s">
        <v>648</v>
      </c>
      <c r="D391" s="42">
        <f>SUM(D392)</f>
        <v>20000</v>
      </c>
      <c r="E391" s="42">
        <f>SUM(E392)</f>
        <v>0</v>
      </c>
      <c r="F391" s="101">
        <f>SUM(F392)</f>
        <v>20000</v>
      </c>
    </row>
    <row r="392" spans="1:6" ht="12.75">
      <c r="A392" s="109" t="s">
        <v>177</v>
      </c>
      <c r="B392" s="105" t="s">
        <v>170</v>
      </c>
      <c r="C392" s="105" t="s">
        <v>508</v>
      </c>
      <c r="D392" s="118">
        <v>20000</v>
      </c>
      <c r="E392" s="118">
        <v>0</v>
      </c>
      <c r="F392" s="119">
        <v>20000</v>
      </c>
    </row>
    <row r="393" spans="1:6" s="36" customFormat="1" ht="12.75">
      <c r="A393" s="107" t="s">
        <v>649</v>
      </c>
      <c r="B393" s="46" t="s">
        <v>170</v>
      </c>
      <c r="C393" s="37" t="s">
        <v>650</v>
      </c>
      <c r="D393" s="39">
        <f>D394+D403</f>
        <v>23778280</v>
      </c>
      <c r="E393" s="39">
        <f>E394+E403</f>
        <v>16173661.940000001</v>
      </c>
      <c r="F393" s="99">
        <f>F394+F403</f>
        <v>7604618.06</v>
      </c>
    </row>
    <row r="394" spans="1:6" s="36" customFormat="1" ht="12.75">
      <c r="A394" s="113" t="s">
        <v>651</v>
      </c>
      <c r="B394" s="50">
        <v>200</v>
      </c>
      <c r="C394" s="40" t="s">
        <v>652</v>
      </c>
      <c r="D394" s="42">
        <f>SUM(D395:D402)</f>
        <v>21593680</v>
      </c>
      <c r="E394" s="42">
        <f>SUM(E395:E402)</f>
        <v>14989334.23</v>
      </c>
      <c r="F394" s="101">
        <f>SUM(F395:F402)</f>
        <v>6604345.77</v>
      </c>
    </row>
    <row r="395" spans="1:6" ht="24">
      <c r="A395" s="109" t="s">
        <v>273</v>
      </c>
      <c r="B395" s="105" t="s">
        <v>170</v>
      </c>
      <c r="C395" s="105" t="s">
        <v>509</v>
      </c>
      <c r="D395" s="127">
        <v>7489180</v>
      </c>
      <c r="E395" s="127">
        <v>4003203.98</v>
      </c>
      <c r="F395" s="127">
        <v>3485976.02</v>
      </c>
    </row>
    <row r="396" spans="1:6" ht="12.75">
      <c r="A396" s="109" t="s">
        <v>184</v>
      </c>
      <c r="B396" s="105" t="s">
        <v>170</v>
      </c>
      <c r="C396" s="105" t="s">
        <v>510</v>
      </c>
      <c r="D396" s="127">
        <v>50000</v>
      </c>
      <c r="E396" s="127">
        <v>42635</v>
      </c>
      <c r="F396" s="127">
        <v>7365</v>
      </c>
    </row>
    <row r="397" spans="1:6" ht="12.75">
      <c r="A397" s="109" t="s">
        <v>177</v>
      </c>
      <c r="B397" s="105" t="s">
        <v>170</v>
      </c>
      <c r="C397" s="105" t="s">
        <v>511</v>
      </c>
      <c r="D397" s="127">
        <v>50000</v>
      </c>
      <c r="E397" s="127">
        <v>17500</v>
      </c>
      <c r="F397" s="127">
        <v>32500</v>
      </c>
    </row>
    <row r="398" spans="1:6" ht="12.75">
      <c r="A398" s="109" t="s">
        <v>183</v>
      </c>
      <c r="B398" s="105" t="s">
        <v>170</v>
      </c>
      <c r="C398" s="105" t="s">
        <v>512</v>
      </c>
      <c r="D398" s="127">
        <v>80000</v>
      </c>
      <c r="E398" s="127">
        <v>75843.7</v>
      </c>
      <c r="F398" s="127">
        <v>4156.3</v>
      </c>
    </row>
    <row r="399" spans="1:6" ht="12.75">
      <c r="A399" s="109" t="s">
        <v>182</v>
      </c>
      <c r="B399" s="105" t="s">
        <v>170</v>
      </c>
      <c r="C399" s="105" t="s">
        <v>513</v>
      </c>
      <c r="D399" s="127">
        <v>240000</v>
      </c>
      <c r="E399" s="127">
        <v>87332.97</v>
      </c>
      <c r="F399" s="127">
        <v>152667.03</v>
      </c>
    </row>
    <row r="400" spans="1:6" ht="12.75">
      <c r="A400" s="109" t="s">
        <v>183</v>
      </c>
      <c r="B400" s="105" t="s">
        <v>170</v>
      </c>
      <c r="C400" s="105" t="s">
        <v>514</v>
      </c>
      <c r="D400" s="127">
        <v>25500</v>
      </c>
      <c r="E400" s="127">
        <v>9400</v>
      </c>
      <c r="F400" s="127">
        <v>16100</v>
      </c>
    </row>
    <row r="401" spans="1:6" ht="24">
      <c r="A401" s="109" t="s">
        <v>273</v>
      </c>
      <c r="B401" s="105" t="s">
        <v>170</v>
      </c>
      <c r="C401" s="105" t="s">
        <v>515</v>
      </c>
      <c r="D401" s="127">
        <v>13599000</v>
      </c>
      <c r="E401" s="127">
        <v>10751118.58</v>
      </c>
      <c r="F401" s="127">
        <v>2847881.42</v>
      </c>
    </row>
    <row r="402" spans="1:6" ht="12.75">
      <c r="A402" s="109" t="s">
        <v>177</v>
      </c>
      <c r="B402" s="105" t="s">
        <v>170</v>
      </c>
      <c r="C402" s="105" t="s">
        <v>516</v>
      </c>
      <c r="D402" s="127">
        <v>60000</v>
      </c>
      <c r="E402" s="127">
        <v>2300</v>
      </c>
      <c r="F402" s="127">
        <v>57700</v>
      </c>
    </row>
    <row r="403" spans="1:6" s="36" customFormat="1" ht="24">
      <c r="A403" s="114" t="s">
        <v>653</v>
      </c>
      <c r="B403" s="50">
        <v>200</v>
      </c>
      <c r="C403" s="40" t="s">
        <v>654</v>
      </c>
      <c r="D403" s="42">
        <f>SUM(D404:D411)</f>
        <v>2184600</v>
      </c>
      <c r="E403" s="42">
        <f>SUM(E404:E411)</f>
        <v>1184327.7100000002</v>
      </c>
      <c r="F403" s="101">
        <f>SUM(F404:F411)</f>
        <v>1000272.29</v>
      </c>
    </row>
    <row r="404" spans="1:6" ht="12.75">
      <c r="A404" s="109" t="s">
        <v>171</v>
      </c>
      <c r="B404" s="105" t="s">
        <v>170</v>
      </c>
      <c r="C404" s="105" t="s">
        <v>517</v>
      </c>
      <c r="D404" s="127">
        <v>1452400</v>
      </c>
      <c r="E404" s="127">
        <v>771449.08</v>
      </c>
      <c r="F404" s="127">
        <v>680950.92</v>
      </c>
    </row>
    <row r="405" spans="1:6" ht="12.75">
      <c r="A405" s="109" t="s">
        <v>173</v>
      </c>
      <c r="B405" s="105" t="s">
        <v>170</v>
      </c>
      <c r="C405" s="105" t="s">
        <v>518</v>
      </c>
      <c r="D405" s="127">
        <v>423900</v>
      </c>
      <c r="E405" s="127">
        <v>186861.27</v>
      </c>
      <c r="F405" s="127">
        <v>237038.73</v>
      </c>
    </row>
    <row r="406" spans="1:6" ht="12.75">
      <c r="A406" s="109" t="s">
        <v>175</v>
      </c>
      <c r="B406" s="105" t="s">
        <v>170</v>
      </c>
      <c r="C406" s="105" t="s">
        <v>519</v>
      </c>
      <c r="D406" s="127">
        <v>120200</v>
      </c>
      <c r="E406" s="127">
        <v>120150</v>
      </c>
      <c r="F406" s="127">
        <v>50</v>
      </c>
    </row>
    <row r="407" spans="1:6" ht="12.75">
      <c r="A407" s="109" t="s">
        <v>179</v>
      </c>
      <c r="B407" s="105" t="s">
        <v>170</v>
      </c>
      <c r="C407" s="105" t="s">
        <v>520</v>
      </c>
      <c r="D407" s="127">
        <v>48000</v>
      </c>
      <c r="E407" s="127">
        <v>26800.46</v>
      </c>
      <c r="F407" s="127">
        <v>21199.54</v>
      </c>
    </row>
    <row r="408" spans="1:6" ht="12.75">
      <c r="A408" s="109" t="s">
        <v>180</v>
      </c>
      <c r="B408" s="105" t="s">
        <v>170</v>
      </c>
      <c r="C408" s="105" t="s">
        <v>521</v>
      </c>
      <c r="D408" s="127">
        <v>10000</v>
      </c>
      <c r="E408" s="127">
        <v>9999</v>
      </c>
      <c r="F408" s="127">
        <v>1</v>
      </c>
    </row>
    <row r="409" spans="1:6" ht="12.75">
      <c r="A409" s="109" t="s">
        <v>177</v>
      </c>
      <c r="B409" s="105" t="s">
        <v>170</v>
      </c>
      <c r="C409" s="105" t="s">
        <v>522</v>
      </c>
      <c r="D409" s="127">
        <v>29000</v>
      </c>
      <c r="E409" s="127">
        <v>24098</v>
      </c>
      <c r="F409" s="127">
        <v>4902</v>
      </c>
    </row>
    <row r="410" spans="1:6" ht="12.75">
      <c r="A410" s="109" t="s">
        <v>182</v>
      </c>
      <c r="B410" s="105" t="s">
        <v>170</v>
      </c>
      <c r="C410" s="105" t="s">
        <v>523</v>
      </c>
      <c r="D410" s="127">
        <v>11100</v>
      </c>
      <c r="E410" s="127">
        <v>1781.6</v>
      </c>
      <c r="F410" s="127">
        <v>9318.4</v>
      </c>
    </row>
    <row r="411" spans="1:6" ht="12.75">
      <c r="A411" s="109" t="s">
        <v>185</v>
      </c>
      <c r="B411" s="105" t="s">
        <v>170</v>
      </c>
      <c r="C411" s="105" t="s">
        <v>524</v>
      </c>
      <c r="D411" s="127">
        <v>90000</v>
      </c>
      <c r="E411" s="127">
        <v>43188.3</v>
      </c>
      <c r="F411" s="127">
        <v>46811.7</v>
      </c>
    </row>
    <row r="412" spans="1:6" s="36" customFormat="1" ht="24">
      <c r="A412" s="112" t="s">
        <v>655</v>
      </c>
      <c r="B412" s="51" t="s">
        <v>170</v>
      </c>
      <c r="C412" s="51" t="s">
        <v>656</v>
      </c>
      <c r="D412" s="120">
        <f>D413</f>
        <v>2965000</v>
      </c>
      <c r="E412" s="120">
        <f>E413</f>
        <v>1220074.5</v>
      </c>
      <c r="F412" s="121">
        <f>F413</f>
        <v>1744925.5</v>
      </c>
    </row>
    <row r="413" spans="1:6" s="36" customFormat="1" ht="24">
      <c r="A413" s="115" t="s">
        <v>657</v>
      </c>
      <c r="B413" s="52">
        <v>200</v>
      </c>
      <c r="C413" s="40" t="s">
        <v>658</v>
      </c>
      <c r="D413" s="42">
        <f>SUM(D414)</f>
        <v>2965000</v>
      </c>
      <c r="E413" s="42">
        <f>SUM(E414)</f>
        <v>1220074.5</v>
      </c>
      <c r="F413" s="101">
        <f>SUM(F414)</f>
        <v>1744925.5</v>
      </c>
    </row>
    <row r="414" spans="1:6" ht="12.75">
      <c r="A414" s="109" t="s">
        <v>525</v>
      </c>
      <c r="B414" s="105" t="s">
        <v>170</v>
      </c>
      <c r="C414" s="105" t="s">
        <v>526</v>
      </c>
      <c r="D414" s="127">
        <v>2965000</v>
      </c>
      <c r="E414" s="127">
        <v>1220074.5</v>
      </c>
      <c r="F414" s="127">
        <v>1744925.5</v>
      </c>
    </row>
    <row r="415" spans="1:6" s="36" customFormat="1" ht="48">
      <c r="A415" s="107" t="s">
        <v>659</v>
      </c>
      <c r="B415" s="46" t="s">
        <v>170</v>
      </c>
      <c r="C415" s="37" t="s">
        <v>660</v>
      </c>
      <c r="D415" s="39">
        <f>D416</f>
        <v>20097900</v>
      </c>
      <c r="E415" s="39">
        <f>E416</f>
        <v>9003900</v>
      </c>
      <c r="F415" s="99">
        <f>F416</f>
        <v>11094000</v>
      </c>
    </row>
    <row r="416" spans="1:6" s="36" customFormat="1" ht="38.25">
      <c r="A416" s="108" t="s">
        <v>661</v>
      </c>
      <c r="B416" s="52">
        <v>200</v>
      </c>
      <c r="C416" s="40" t="s">
        <v>662</v>
      </c>
      <c r="D416" s="42">
        <f>SUM(D417)</f>
        <v>20097900</v>
      </c>
      <c r="E416" s="42">
        <f>SUM(E417)</f>
        <v>9003900</v>
      </c>
      <c r="F416" s="101">
        <f>SUM(F417)</f>
        <v>11094000</v>
      </c>
    </row>
    <row r="417" spans="1:6" ht="24">
      <c r="A417" s="109" t="s">
        <v>186</v>
      </c>
      <c r="B417" s="105" t="s">
        <v>170</v>
      </c>
      <c r="C417" s="105" t="s">
        <v>527</v>
      </c>
      <c r="D417" s="127">
        <v>20097900</v>
      </c>
      <c r="E417" s="127">
        <v>9003900</v>
      </c>
      <c r="F417" s="127">
        <v>11094000</v>
      </c>
    </row>
    <row r="418" spans="1:6" ht="24.75" thickBot="1">
      <c r="A418" s="116" t="s">
        <v>528</v>
      </c>
      <c r="B418" s="117" t="s">
        <v>529</v>
      </c>
      <c r="C418" s="117" t="s">
        <v>48</v>
      </c>
      <c r="D418" s="133">
        <v>-17185014</v>
      </c>
      <c r="E418" s="133">
        <v>-4826440.35</v>
      </c>
      <c r="F418" s="133">
        <v>0</v>
      </c>
    </row>
    <row r="419" spans="1:6" ht="12.75">
      <c r="A419" s="19"/>
      <c r="B419" s="19"/>
      <c r="C419" s="19"/>
      <c r="D419" s="19"/>
      <c r="E419" s="19"/>
      <c r="F419" s="19"/>
    </row>
    <row r="420" spans="1:6" ht="12.75">
      <c r="A420" s="19"/>
      <c r="B420" s="19"/>
      <c r="C420" s="19"/>
      <c r="D420" s="19"/>
      <c r="E420" s="19"/>
      <c r="F420" s="19"/>
    </row>
  </sheetData>
  <sheetProtection/>
  <mergeCells count="7">
    <mergeCell ref="A1:F1"/>
    <mergeCell ref="A3:A4"/>
    <mergeCell ref="B3:B4"/>
    <mergeCell ref="C3:C4"/>
    <mergeCell ref="D3:D4"/>
    <mergeCell ref="E3:E4"/>
    <mergeCell ref="F3:F4"/>
  </mergeCells>
  <printOptions gridLines="1"/>
  <pageMargins left="0.5905511811023623" right="0.5905511811023623" top="0.7874015748031497" bottom="0.5905511811023623" header="0" footer="0"/>
  <pageSetup fitToHeight="100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F40"/>
  <sheetViews>
    <sheetView showGridLines="0" zoomScalePageLayoutView="0" workbookViewId="0" topLeftCell="A19">
      <selection activeCell="A41" sqref="A41"/>
    </sheetView>
  </sheetViews>
  <sheetFormatPr defaultColWidth="9.140625" defaultRowHeight="12.75"/>
  <cols>
    <col min="1" max="1" width="52.00390625" style="0" customWidth="1"/>
    <col min="2" max="2" width="5.421875" style="0" customWidth="1"/>
    <col min="3" max="3" width="20.00390625" style="0" customWidth="1"/>
    <col min="4" max="4" width="16.57421875" style="0" customWidth="1"/>
    <col min="5" max="5" width="14.421875" style="0" customWidth="1"/>
    <col min="6" max="6" width="14.8515625" style="0" customWidth="1"/>
  </cols>
  <sheetData>
    <row r="1" spans="1:6" ht="12.75">
      <c r="A1" s="137" t="s">
        <v>530</v>
      </c>
      <c r="B1" s="137"/>
      <c r="C1" s="137"/>
      <c r="D1" s="137"/>
      <c r="E1" s="137"/>
      <c r="F1" s="137"/>
    </row>
    <row r="2" spans="1:6" ht="13.5" thickBot="1">
      <c r="A2" s="18"/>
      <c r="B2" s="18"/>
      <c r="C2" s="18"/>
      <c r="D2" s="18"/>
      <c r="E2" s="18"/>
      <c r="F2" s="20" t="s">
        <v>531</v>
      </c>
    </row>
    <row r="3" spans="1:6" ht="18.75" customHeight="1">
      <c r="A3" s="146" t="s">
        <v>40</v>
      </c>
      <c r="B3" s="148" t="s">
        <v>41</v>
      </c>
      <c r="C3" s="148" t="s">
        <v>663</v>
      </c>
      <c r="D3" s="150" t="s">
        <v>43</v>
      </c>
      <c r="E3" s="152" t="s">
        <v>44</v>
      </c>
      <c r="F3" s="154" t="s">
        <v>664</v>
      </c>
    </row>
    <row r="4" spans="1:6" ht="12.75">
      <c r="A4" s="147"/>
      <c r="B4" s="149"/>
      <c r="C4" s="149"/>
      <c r="D4" s="151"/>
      <c r="E4" s="153"/>
      <c r="F4" s="155"/>
    </row>
    <row r="5" spans="1:6" ht="13.5" thickBot="1">
      <c r="A5" s="53" t="s">
        <v>665</v>
      </c>
      <c r="B5" s="54" t="s">
        <v>666</v>
      </c>
      <c r="C5" s="54" t="s">
        <v>667</v>
      </c>
      <c r="D5" s="55" t="s">
        <v>668</v>
      </c>
      <c r="E5" s="56" t="s">
        <v>669</v>
      </c>
      <c r="F5" s="57" t="s">
        <v>670</v>
      </c>
    </row>
    <row r="6" spans="1:6" ht="24">
      <c r="A6" s="58" t="s">
        <v>671</v>
      </c>
      <c r="B6" s="59" t="s">
        <v>532</v>
      </c>
      <c r="C6" s="60" t="s">
        <v>672</v>
      </c>
      <c r="D6" s="61">
        <f>D8+D29</f>
        <v>17185014</v>
      </c>
      <c r="E6" s="61">
        <f>E8+E29</f>
        <v>4826440.349999964</v>
      </c>
      <c r="F6" s="62">
        <f>D6-E6</f>
        <v>12358573.650000036</v>
      </c>
    </row>
    <row r="7" spans="1:6" ht="12.75">
      <c r="A7" s="63" t="s">
        <v>673</v>
      </c>
      <c r="B7" s="64"/>
      <c r="C7" s="65" t="s">
        <v>672</v>
      </c>
      <c r="D7" s="66"/>
      <c r="E7" s="67"/>
      <c r="F7" s="68"/>
    </row>
    <row r="8" spans="1:6" ht="12.75">
      <c r="A8" s="69" t="s">
        <v>674</v>
      </c>
      <c r="B8" s="70" t="s">
        <v>533</v>
      </c>
      <c r="C8" s="65" t="s">
        <v>672</v>
      </c>
      <c r="D8" s="71">
        <f>D9+D14+D20</f>
        <v>4326400</v>
      </c>
      <c r="E8" s="72">
        <f>E9+E14+E20</f>
        <v>0</v>
      </c>
      <c r="F8" s="68">
        <f aca="true" t="shared" si="0" ref="F8:F36">D8-E8</f>
        <v>4326400</v>
      </c>
    </row>
    <row r="9" spans="1:6" ht="24">
      <c r="A9" s="73" t="s">
        <v>675</v>
      </c>
      <c r="B9" s="70" t="s">
        <v>533</v>
      </c>
      <c r="C9" s="70" t="s">
        <v>585</v>
      </c>
      <c r="D9" s="74">
        <f>D10+D12</f>
        <v>11676400</v>
      </c>
      <c r="E9" s="75">
        <f>E10+E12</f>
        <v>0</v>
      </c>
      <c r="F9" s="76">
        <f t="shared" si="0"/>
        <v>11676400</v>
      </c>
    </row>
    <row r="10" spans="1:6" ht="24">
      <c r="A10" s="73" t="s">
        <v>676</v>
      </c>
      <c r="B10" s="70" t="s">
        <v>533</v>
      </c>
      <c r="C10" s="70" t="s">
        <v>677</v>
      </c>
      <c r="D10" s="77">
        <f>D11</f>
        <v>29676400</v>
      </c>
      <c r="E10" s="78">
        <f>E11</f>
        <v>0</v>
      </c>
      <c r="F10" s="68">
        <f t="shared" si="0"/>
        <v>29676400</v>
      </c>
    </row>
    <row r="11" spans="1:6" ht="24">
      <c r="A11" s="73" t="s">
        <v>678</v>
      </c>
      <c r="B11" s="70" t="s">
        <v>533</v>
      </c>
      <c r="C11" s="70" t="s">
        <v>534</v>
      </c>
      <c r="D11" s="79">
        <v>29676400</v>
      </c>
      <c r="E11" s="80">
        <v>0</v>
      </c>
      <c r="F11" s="68">
        <f t="shared" si="0"/>
        <v>29676400</v>
      </c>
    </row>
    <row r="12" spans="1:6" ht="36">
      <c r="A12" s="73" t="s">
        <v>679</v>
      </c>
      <c r="B12" s="70" t="s">
        <v>533</v>
      </c>
      <c r="C12" s="70" t="s">
        <v>680</v>
      </c>
      <c r="D12" s="77">
        <f>D13</f>
        <v>-18000000</v>
      </c>
      <c r="E12" s="78">
        <f>E13</f>
        <v>0</v>
      </c>
      <c r="F12" s="68">
        <f t="shared" si="0"/>
        <v>-18000000</v>
      </c>
    </row>
    <row r="13" spans="1:6" ht="24">
      <c r="A13" s="73" t="s">
        <v>681</v>
      </c>
      <c r="B13" s="70" t="s">
        <v>533</v>
      </c>
      <c r="C13" s="70" t="s">
        <v>535</v>
      </c>
      <c r="D13" s="79">
        <v>-18000000</v>
      </c>
      <c r="E13" s="81"/>
      <c r="F13" s="68">
        <f t="shared" si="0"/>
        <v>-18000000</v>
      </c>
    </row>
    <row r="14" spans="1:6" ht="24">
      <c r="A14" s="73" t="s">
        <v>682</v>
      </c>
      <c r="B14" s="70" t="s">
        <v>533</v>
      </c>
      <c r="C14" s="70" t="s">
        <v>587</v>
      </c>
      <c r="D14" s="74">
        <f>D15</f>
        <v>-19350000</v>
      </c>
      <c r="E14" s="74">
        <f>E15</f>
        <v>0</v>
      </c>
      <c r="F14" s="74">
        <f>F15</f>
        <v>-19350000</v>
      </c>
    </row>
    <row r="15" spans="1:6" ht="25.5">
      <c r="A15" s="82" t="s">
        <v>683</v>
      </c>
      <c r="B15" s="64" t="s">
        <v>533</v>
      </c>
      <c r="C15" s="64" t="s">
        <v>684</v>
      </c>
      <c r="D15" s="74">
        <f>D16+D18</f>
        <v>-19350000</v>
      </c>
      <c r="E15" s="74">
        <f>E16+E18</f>
        <v>0</v>
      </c>
      <c r="F15" s="74">
        <f>F16+F18</f>
        <v>-19350000</v>
      </c>
    </row>
    <row r="16" spans="1:6" ht="24">
      <c r="A16" s="73" t="s">
        <v>682</v>
      </c>
      <c r="B16" s="64" t="s">
        <v>533</v>
      </c>
      <c r="C16" s="70" t="s">
        <v>685</v>
      </c>
      <c r="D16" s="77">
        <f>D17</f>
        <v>0</v>
      </c>
      <c r="E16" s="78">
        <f>E17</f>
        <v>0</v>
      </c>
      <c r="F16" s="68">
        <f t="shared" si="0"/>
        <v>0</v>
      </c>
    </row>
    <row r="17" spans="1:6" ht="24">
      <c r="A17" s="73" t="s">
        <v>686</v>
      </c>
      <c r="B17" s="64" t="s">
        <v>533</v>
      </c>
      <c r="C17" s="64" t="s">
        <v>687</v>
      </c>
      <c r="D17" s="79">
        <v>0</v>
      </c>
      <c r="E17" s="80">
        <v>0</v>
      </c>
      <c r="F17" s="68">
        <f t="shared" si="0"/>
        <v>0</v>
      </c>
    </row>
    <row r="18" spans="1:6" ht="48">
      <c r="A18" s="73" t="s">
        <v>688</v>
      </c>
      <c r="B18" s="70" t="s">
        <v>533</v>
      </c>
      <c r="C18" s="70" t="s">
        <v>689</v>
      </c>
      <c r="D18" s="77">
        <f>D19</f>
        <v>-19350000</v>
      </c>
      <c r="E18" s="78">
        <f>E19</f>
        <v>0</v>
      </c>
      <c r="F18" s="68">
        <f t="shared" si="0"/>
        <v>-19350000</v>
      </c>
    </row>
    <row r="19" spans="1:6" ht="38.25">
      <c r="A19" s="83" t="s">
        <v>690</v>
      </c>
      <c r="B19" s="70" t="s">
        <v>533</v>
      </c>
      <c r="C19" s="70" t="s">
        <v>536</v>
      </c>
      <c r="D19" s="79">
        <v>-19350000</v>
      </c>
      <c r="E19" s="81">
        <v>0</v>
      </c>
      <c r="F19" s="68">
        <f t="shared" si="0"/>
        <v>-19350000</v>
      </c>
    </row>
    <row r="20" spans="1:6" ht="36" customHeight="1">
      <c r="A20" s="73" t="s">
        <v>691</v>
      </c>
      <c r="B20" s="70" t="s">
        <v>533</v>
      </c>
      <c r="C20" s="70" t="s">
        <v>593</v>
      </c>
      <c r="D20" s="77">
        <f>D21</f>
        <v>12000000</v>
      </c>
      <c r="E20" s="78">
        <f>E21</f>
        <v>0</v>
      </c>
      <c r="F20" s="78"/>
    </row>
    <row r="21" spans="1:6" ht="24">
      <c r="A21" s="73" t="s">
        <v>692</v>
      </c>
      <c r="B21" s="70" t="s">
        <v>533</v>
      </c>
      <c r="C21" s="70" t="s">
        <v>693</v>
      </c>
      <c r="D21" s="77">
        <f>D22+D24</f>
        <v>12000000</v>
      </c>
      <c r="E21" s="78">
        <f>E22+E24</f>
        <v>0</v>
      </c>
      <c r="F21" s="68"/>
    </row>
    <row r="22" spans="1:6" ht="36">
      <c r="A22" s="84" t="s">
        <v>694</v>
      </c>
      <c r="B22" s="64" t="s">
        <v>533</v>
      </c>
      <c r="C22" s="64" t="s">
        <v>695</v>
      </c>
      <c r="D22" s="77">
        <f>D23</f>
        <v>0</v>
      </c>
      <c r="E22" s="78">
        <f>E23</f>
        <v>0</v>
      </c>
      <c r="F22" s="68">
        <f>D22-E22</f>
        <v>0</v>
      </c>
    </row>
    <row r="23" spans="1:6" ht="36">
      <c r="A23" s="84" t="s">
        <v>696</v>
      </c>
      <c r="B23" s="64" t="s">
        <v>533</v>
      </c>
      <c r="C23" s="64" t="s">
        <v>697</v>
      </c>
      <c r="D23" s="79">
        <v>0</v>
      </c>
      <c r="E23" s="80">
        <v>0</v>
      </c>
      <c r="F23" s="85">
        <f>D23-E23</f>
        <v>0</v>
      </c>
    </row>
    <row r="24" spans="1:6" ht="24">
      <c r="A24" s="84" t="s">
        <v>698</v>
      </c>
      <c r="B24" s="64" t="s">
        <v>533</v>
      </c>
      <c r="C24" s="64" t="s">
        <v>699</v>
      </c>
      <c r="D24" s="77">
        <f>D25+D27</f>
        <v>12000000</v>
      </c>
      <c r="E24" s="78">
        <f>E25+E27</f>
        <v>0</v>
      </c>
      <c r="F24" s="68">
        <f>D24-E24</f>
        <v>12000000</v>
      </c>
    </row>
    <row r="25" spans="1:6" ht="25.5">
      <c r="A25" s="86" t="s">
        <v>700</v>
      </c>
      <c r="B25" s="64" t="s">
        <v>533</v>
      </c>
      <c r="C25" s="64" t="s">
        <v>701</v>
      </c>
      <c r="D25" s="77">
        <f>D26</f>
        <v>0</v>
      </c>
      <c r="E25" s="77">
        <f>E26</f>
        <v>0</v>
      </c>
      <c r="F25" s="77">
        <f>F26</f>
        <v>0</v>
      </c>
    </row>
    <row r="26" spans="1:6" ht="38.25">
      <c r="A26" s="86" t="s">
        <v>702</v>
      </c>
      <c r="B26" s="64" t="s">
        <v>533</v>
      </c>
      <c r="C26" s="64" t="s">
        <v>703</v>
      </c>
      <c r="D26" s="79">
        <v>0</v>
      </c>
      <c r="E26" s="80">
        <v>0</v>
      </c>
      <c r="F26" s="85">
        <v>0</v>
      </c>
    </row>
    <row r="27" spans="1:6" ht="48">
      <c r="A27" s="73" t="s">
        <v>704</v>
      </c>
      <c r="B27" s="70" t="s">
        <v>533</v>
      </c>
      <c r="C27" s="70" t="s">
        <v>705</v>
      </c>
      <c r="D27" s="77">
        <f>D28</f>
        <v>12000000</v>
      </c>
      <c r="E27" s="78">
        <f>E28</f>
        <v>0</v>
      </c>
      <c r="F27" s="68">
        <f t="shared" si="0"/>
        <v>12000000</v>
      </c>
    </row>
    <row r="28" spans="1:6" ht="36">
      <c r="A28" s="73" t="s">
        <v>706</v>
      </c>
      <c r="B28" s="70" t="s">
        <v>533</v>
      </c>
      <c r="C28" s="70" t="s">
        <v>537</v>
      </c>
      <c r="D28" s="79">
        <v>12000000</v>
      </c>
      <c r="E28" s="81"/>
      <c r="F28" s="68">
        <f t="shared" si="0"/>
        <v>12000000</v>
      </c>
    </row>
    <row r="29" spans="1:6" ht="12.75">
      <c r="A29" s="69" t="s">
        <v>707</v>
      </c>
      <c r="B29" s="65" t="s">
        <v>538</v>
      </c>
      <c r="C29" s="87"/>
      <c r="D29" s="71">
        <f>D30</f>
        <v>12858614</v>
      </c>
      <c r="E29" s="72">
        <f>E30</f>
        <v>4826440.349999964</v>
      </c>
      <c r="F29" s="68">
        <f t="shared" si="0"/>
        <v>8032173.650000036</v>
      </c>
    </row>
    <row r="30" spans="1:6" ht="24">
      <c r="A30" s="69" t="s">
        <v>708</v>
      </c>
      <c r="B30" s="65" t="s">
        <v>538</v>
      </c>
      <c r="C30" s="65" t="s">
        <v>591</v>
      </c>
      <c r="D30" s="71">
        <f>D31+D34</f>
        <v>12858614</v>
      </c>
      <c r="E30" s="72">
        <f>E31+E34</f>
        <v>4826440.349999964</v>
      </c>
      <c r="F30" s="68">
        <f t="shared" si="0"/>
        <v>8032173.650000036</v>
      </c>
    </row>
    <row r="31" spans="1:6" ht="12.75">
      <c r="A31" s="84" t="s">
        <v>709</v>
      </c>
      <c r="B31" s="70" t="s">
        <v>539</v>
      </c>
      <c r="C31" s="70" t="s">
        <v>710</v>
      </c>
      <c r="D31" s="77">
        <f>D32</f>
        <v>-590837113</v>
      </c>
      <c r="E31" s="78">
        <f>E32</f>
        <v>-301887790.74</v>
      </c>
      <c r="F31" s="68">
        <f t="shared" si="0"/>
        <v>-288949322.26</v>
      </c>
    </row>
    <row r="32" spans="1:6" ht="12.75">
      <c r="A32" s="84" t="s">
        <v>711</v>
      </c>
      <c r="B32" s="70" t="s">
        <v>539</v>
      </c>
      <c r="C32" s="70" t="s">
        <v>712</v>
      </c>
      <c r="D32" s="77">
        <f>D33</f>
        <v>-590837113</v>
      </c>
      <c r="E32" s="78">
        <f>E33</f>
        <v>-301887790.74</v>
      </c>
      <c r="F32" s="68">
        <f t="shared" si="0"/>
        <v>-288949322.26</v>
      </c>
    </row>
    <row r="33" spans="1:6" ht="24">
      <c r="A33" s="63" t="s">
        <v>713</v>
      </c>
      <c r="B33" s="65" t="s">
        <v>539</v>
      </c>
      <c r="C33" s="65" t="s">
        <v>540</v>
      </c>
      <c r="D33" s="88">
        <v>-590837113</v>
      </c>
      <c r="E33" s="89">
        <v>-301887790.74</v>
      </c>
      <c r="F33" s="68">
        <f t="shared" si="0"/>
        <v>-288949322.26</v>
      </c>
    </row>
    <row r="34" spans="1:6" ht="12.75">
      <c r="A34" s="84" t="s">
        <v>714</v>
      </c>
      <c r="B34" s="70" t="s">
        <v>541</v>
      </c>
      <c r="C34" s="70" t="s">
        <v>715</v>
      </c>
      <c r="D34" s="77">
        <f>D35</f>
        <v>603695727</v>
      </c>
      <c r="E34" s="78">
        <f>E35</f>
        <v>306714231.09</v>
      </c>
      <c r="F34" s="68">
        <f t="shared" si="0"/>
        <v>296981495.91</v>
      </c>
    </row>
    <row r="35" spans="1:6" ht="12.75">
      <c r="A35" s="84" t="s">
        <v>716</v>
      </c>
      <c r="B35" s="70" t="s">
        <v>541</v>
      </c>
      <c r="C35" s="70" t="s">
        <v>717</v>
      </c>
      <c r="D35" s="77">
        <f>D36</f>
        <v>603695727</v>
      </c>
      <c r="E35" s="78">
        <f>E36</f>
        <v>306714231.09</v>
      </c>
      <c r="F35" s="68">
        <f t="shared" si="0"/>
        <v>296981495.91</v>
      </c>
    </row>
    <row r="36" spans="1:6" ht="24">
      <c r="A36" s="63" t="s">
        <v>718</v>
      </c>
      <c r="B36" s="65" t="s">
        <v>541</v>
      </c>
      <c r="C36" s="65" t="s">
        <v>542</v>
      </c>
      <c r="D36" s="90">
        <v>603695727</v>
      </c>
      <c r="E36" s="90">
        <v>306714231.09</v>
      </c>
      <c r="F36" s="68">
        <f t="shared" si="0"/>
        <v>296981495.91</v>
      </c>
    </row>
    <row r="37" spans="1:6" ht="12.75">
      <c r="A37" s="36"/>
      <c r="B37" s="36"/>
      <c r="C37" s="36"/>
      <c r="D37" s="36"/>
      <c r="E37" s="36"/>
      <c r="F37" s="36"/>
    </row>
    <row r="38" spans="1:6" ht="12.75">
      <c r="A38" s="91" t="s">
        <v>719</v>
      </c>
      <c r="B38" s="36"/>
      <c r="C38" s="36" t="s">
        <v>720</v>
      </c>
      <c r="D38" s="36"/>
      <c r="E38" s="36"/>
      <c r="F38" s="36"/>
    </row>
    <row r="39" spans="1:6" ht="12.75">
      <c r="A39" s="91" t="s">
        <v>721</v>
      </c>
      <c r="B39" s="36"/>
      <c r="C39" s="36" t="s">
        <v>722</v>
      </c>
      <c r="D39" s="36"/>
      <c r="E39" s="36"/>
      <c r="F39" s="36"/>
    </row>
    <row r="40" spans="1:6" ht="12.75">
      <c r="A40" s="92" t="s">
        <v>739</v>
      </c>
      <c r="B40" s="36"/>
      <c r="C40" s="36"/>
      <c r="D40" s="36"/>
      <c r="E40" s="36"/>
      <c r="F40" s="36"/>
    </row>
  </sheetData>
  <sheetProtection/>
  <mergeCells count="7">
    <mergeCell ref="A1:F1"/>
    <mergeCell ref="A3:A4"/>
    <mergeCell ref="B3:B4"/>
    <mergeCell ref="C3:C4"/>
    <mergeCell ref="D3:D4"/>
    <mergeCell ref="E3:E4"/>
    <mergeCell ref="F3:F4"/>
  </mergeCells>
  <printOptions/>
  <pageMargins left="0.7874015748031497" right="0.5905511811023623" top="0.5905511811023623" bottom="0.5905511811023623" header="0.3937007874015748" footer="0.5118110236220472"/>
  <pageSetup fitToHeight="1000"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2015-07-14T04:58:33Z</cp:lastPrinted>
  <dcterms:created xsi:type="dcterms:W3CDTF">2015-07-13T05:28:28Z</dcterms:created>
  <dcterms:modified xsi:type="dcterms:W3CDTF">2015-08-10T13:02:51Z</dcterms:modified>
  <cp:category/>
  <cp:version/>
  <cp:contentType/>
  <cp:contentStatus/>
</cp:coreProperties>
</file>